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mc:AlternateContent xmlns:mc="http://schemas.openxmlformats.org/markup-compatibility/2006">
    <mc:Choice Requires="x15">
      <x15ac:absPath xmlns:x15ac="http://schemas.microsoft.com/office/spreadsheetml/2010/11/ac" url="C:\Users\MBurden\OneDrive - CalRecycle\desktop\"/>
    </mc:Choice>
  </mc:AlternateContent>
  <xr:revisionPtr revIDLastSave="0" documentId="13_ncr:1_{0CFC8EF2-B819-4484-863F-680D107A1FB1}" xr6:coauthVersionLast="47" xr6:coauthVersionMax="47" xr10:uidLastSave="{00000000-0000-0000-0000-000000000000}"/>
  <workbookProtection workbookAlgorithmName="SHA-512" workbookHashValue="ZUWF1tUnzyyv16FKQgQh3e9yih4raUyKFblpxzdHhYNoJ/I21nbK4F/3KTHhpxUunIpscXmOqdAs7QWytUgDSQ==" workbookSaltValue="QpeqYedjkuc3Ii/XkuxaMQ==" workbookSpinCount="100000" lockStructure="1"/>
  <bookViews>
    <workbookView xWindow="-110" yWindow="-110" windowWidth="19420" windowHeight="10420" tabRatio="887" xr2:uid="{00000000-000D-0000-FFFF-FFFF00000000}"/>
  </bookViews>
  <sheets>
    <sheet name="Read Me" sheetId="2" r:id="rId1"/>
    <sheet name="Definitions" sheetId="19" r:id="rId2"/>
    <sheet name="Edible Food Disposed" sheetId="4" r:id="rId3"/>
    <sheet name="Edible Food Capacity Details" sheetId="15" r:id="rId4"/>
    <sheet name="Summary" sheetId="14" r:id="rId5"/>
  </sheets>
  <definedNames>
    <definedName name="DEFINITIONS_Definitions">Definitions!$A$11:$C$45</definedName>
    <definedName name="EDIBLE_FOOD_CAPACITY_Example_How_To_Fill_Out_Table_5a">'Edible Food Capacity Details'!$A$31:$G$33</definedName>
    <definedName name="EDIBLE_FOOD_CAPACITY_Example_How_To_Fill_Out_Table_5b">'Edible Food Capacity Details'!$H$31:$T$33</definedName>
    <definedName name="EDIBLE_FOOD_CAPACITY_Existing_Capacity_5a">'Edible Food Capacity Details'!$A$31:$G$78</definedName>
    <definedName name="EDIBLE_FOOD_CAPACITY_Existing_Capacity_5b">'Edible Food Capacity Details'!$H$31:$T$78</definedName>
    <definedName name="EDIBLE_FOOD_CAPACITY_Jurisdiction_Info">'Edible Food Capacity Details'!$A$19:$E$20</definedName>
    <definedName name="EDIBLE_FOOD_CAPACITY_New_or_Expaneded_Capacity_5a">'Edible Food Capacity Details'!$A$82:$G$126</definedName>
    <definedName name="EDIBLE_FOOD_CAPACITY_Record_Keeping_Requirements">'Edible Food Capacity Details'!$A$10:$F$17</definedName>
    <definedName name="EDIBLE_FOOD_CAPACITY_Summary_of_results_from_STEPS_4a_b._From_STEP_4b__Calculate_Edible_Food_Disposal_Totals_All_CEFG_Types">'Edible Food Capacity Details'!$G$10:$I$17</definedName>
    <definedName name="EDIBLE_FOOD_DISPOSED_CEFG_Calculation">'Edible Food Disposed'!$E$51:$H$137</definedName>
    <definedName name="EDIBLE_FOOD_DISPOSED_CEFG_Info">'Edible Food Disposed'!$A$51:$D$136</definedName>
    <definedName name="EDIBLE_FOOD_DISPOSED_Edible_Food_Disposed_Calc_Disposal_Total_By_Type">'Edible Food Disposed'!$E$141:$G$147</definedName>
    <definedName name="EDIBLE_FOOD_DISPOSED_Input_Conversion_Factors">'Edible Food Disposed'!$A$26:$C$41</definedName>
    <definedName name="EDIBLE_FOOD_DISPOSED_Input_Jurisdiction_Info">'Edible Food Disposed'!$A$8:$C$9</definedName>
    <definedName name="EDIBLE_FOOD_DISPOSED_Input_Populations">'Edible Food Disposed'!$A$16:$C$19</definedName>
    <definedName name="EDIBLE_FOOD_DISPOSED_Summary_Edible_Food_By_Type">'Edible Food Disposed'!$E$141:$G$147</definedName>
    <definedName name="README_About_This_Tool">'Read Me'!$A$12:$A$14</definedName>
    <definedName name="README_Instructions_for_Tab_Edible_Food_Calculations">'Read Me'!$A$23:$A$39</definedName>
    <definedName name="README_Instructions_for_Tab_Edible_Food_Capacity_Details">'Read Me'!$A$40:$A$43</definedName>
    <definedName name="README_SB1383_Edible_Food_Recovery_Capacity_Planning">'Read Me'!$A$6:$A$10</definedName>
    <definedName name="SUMMARY_Current_Year_Summary">Summary!$A$14:$D$20</definedName>
    <definedName name="SUMMARY_Edible_Food_Disposal_Total_All_CEFG_Types">Summary!$D$24:$H$30</definedName>
    <definedName name="SUMMARY_Future_Year_Summary">Summary!$E$14:$H$20</definedName>
    <definedName name="SUMMARY_Jurisdiction_Report_and_Target_Years">Summary!$A$11:$C$12</definedName>
    <definedName name="SUMMARY_Optional_calculations">Summary!$D$22:$H$30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1" i="4" l="1"/>
  <c r="F58" i="4" l="1"/>
  <c r="I76" i="15" l="1"/>
  <c r="G25" i="14" s="1"/>
  <c r="H25" i="14" s="1"/>
  <c r="K76" i="15"/>
  <c r="G26" i="14" s="1"/>
  <c r="H26" i="14" s="1"/>
  <c r="M76" i="15"/>
  <c r="G27" i="14" s="1"/>
  <c r="H27" i="14" s="1"/>
  <c r="O76" i="15"/>
  <c r="G28" i="14" s="1"/>
  <c r="H28" i="14" s="1"/>
  <c r="Q76" i="15"/>
  <c r="G29" i="14" s="1"/>
  <c r="H29" i="14" s="1"/>
  <c r="G30" i="14" l="1"/>
  <c r="H30" i="14" s="1"/>
  <c r="F124" i="15"/>
  <c r="F126" i="15" s="1"/>
  <c r="C18" i="14" s="1"/>
  <c r="D18" i="14" s="1"/>
  <c r="G18" i="14" l="1"/>
  <c r="H18" i="14" s="1"/>
  <c r="R36" i="15" l="1"/>
  <c r="T36" i="15" s="1"/>
  <c r="R37" i="15"/>
  <c r="T37" i="15" s="1"/>
  <c r="R38" i="15" l="1"/>
  <c r="T38" i="15" s="1"/>
  <c r="R39" i="15"/>
  <c r="T39" i="15" s="1"/>
  <c r="R40" i="15"/>
  <c r="T40" i="15" s="1"/>
  <c r="R41" i="15"/>
  <c r="T41" i="15" s="1"/>
  <c r="R42" i="15"/>
  <c r="T42" i="15" s="1"/>
  <c r="R43" i="15"/>
  <c r="T43" i="15" s="1"/>
  <c r="R44" i="15"/>
  <c r="T44" i="15" s="1"/>
  <c r="R45" i="15"/>
  <c r="T45" i="15" s="1"/>
  <c r="R46" i="15"/>
  <c r="T46" i="15" s="1"/>
  <c r="R47" i="15"/>
  <c r="T47" i="15" s="1"/>
  <c r="R48" i="15"/>
  <c r="T48" i="15" s="1"/>
  <c r="R49" i="15"/>
  <c r="T49" i="15" s="1"/>
  <c r="R50" i="15"/>
  <c r="T50" i="15" s="1"/>
  <c r="R51" i="15"/>
  <c r="T51" i="15" s="1"/>
  <c r="R52" i="15"/>
  <c r="T52" i="15" s="1"/>
  <c r="R53" i="15"/>
  <c r="T53" i="15" s="1"/>
  <c r="R54" i="15"/>
  <c r="T54" i="15" s="1"/>
  <c r="R55" i="15"/>
  <c r="T55" i="15" s="1"/>
  <c r="R56" i="15"/>
  <c r="T56" i="15" s="1"/>
  <c r="R57" i="15"/>
  <c r="T57" i="15" s="1"/>
  <c r="R58" i="15"/>
  <c r="T58" i="15" s="1"/>
  <c r="R59" i="15"/>
  <c r="T59" i="15" s="1"/>
  <c r="R60" i="15"/>
  <c r="T60" i="15" s="1"/>
  <c r="R61" i="15"/>
  <c r="T61" i="15" s="1"/>
  <c r="R62" i="15"/>
  <c r="T62" i="15" s="1"/>
  <c r="R63" i="15"/>
  <c r="T63" i="15" s="1"/>
  <c r="R64" i="15"/>
  <c r="T64" i="15" s="1"/>
  <c r="R65" i="15"/>
  <c r="T65" i="15" s="1"/>
  <c r="R66" i="15"/>
  <c r="T66" i="15" s="1"/>
  <c r="R67" i="15"/>
  <c r="T67" i="15" s="1"/>
  <c r="R68" i="15"/>
  <c r="T68" i="15" s="1"/>
  <c r="R69" i="15"/>
  <c r="T69" i="15" s="1"/>
  <c r="R70" i="15"/>
  <c r="T70" i="15" s="1"/>
  <c r="R71" i="15"/>
  <c r="T71" i="15" s="1"/>
  <c r="R72" i="15"/>
  <c r="T72" i="15" s="1"/>
  <c r="R73" i="15"/>
  <c r="T73" i="15" s="1"/>
  <c r="R74" i="15"/>
  <c r="T74" i="15" s="1"/>
  <c r="R75" i="15"/>
  <c r="T75" i="15" s="1"/>
  <c r="R33" i="15"/>
  <c r="T33" i="15" s="1"/>
  <c r="R32" i="15"/>
  <c r="T32" i="15" s="1"/>
  <c r="F76" i="15"/>
  <c r="F78" i="15" s="1"/>
  <c r="F16" i="14" s="1"/>
  <c r="B16" i="14" l="1"/>
  <c r="R76" i="15"/>
  <c r="R78" i="15" s="1"/>
  <c r="C12" i="14"/>
  <c r="B12" i="14"/>
  <c r="A12" i="14"/>
  <c r="C20" i="15"/>
  <c r="B20" i="15"/>
  <c r="A20" i="15"/>
  <c r="C129" i="4" l="1"/>
  <c r="D129" i="4" s="1"/>
  <c r="C122" i="4"/>
  <c r="D122" i="4" s="1"/>
  <c r="C115" i="4"/>
  <c r="D115" i="4" s="1"/>
  <c r="C108" i="4"/>
  <c r="D108" i="4" s="1"/>
  <c r="C101" i="4"/>
  <c r="D101" i="4" s="1"/>
  <c r="C94" i="4"/>
  <c r="D94" i="4" s="1"/>
  <c r="C87" i="4"/>
  <c r="D87" i="4" s="1"/>
  <c r="C80" i="4"/>
  <c r="D80" i="4" s="1"/>
  <c r="C73" i="4"/>
  <c r="D73" i="4" s="1"/>
  <c r="C66" i="4"/>
  <c r="D66" i="4" s="1"/>
  <c r="C59" i="4"/>
  <c r="D59" i="4" s="1"/>
  <c r="C52" i="4"/>
  <c r="D52" i="4" s="1"/>
  <c r="F135" i="4"/>
  <c r="F128" i="4"/>
  <c r="F114" i="4"/>
  <c r="F107" i="4"/>
  <c r="F100" i="4"/>
  <c r="F93" i="4"/>
  <c r="F86" i="4"/>
  <c r="F79" i="4"/>
  <c r="F72" i="4"/>
  <c r="F65" i="4"/>
  <c r="B19" i="4"/>
  <c r="G84" i="4" l="1"/>
  <c r="G83" i="4"/>
  <c r="G82" i="4"/>
  <c r="H82" i="4" s="1"/>
  <c r="G81" i="4"/>
  <c r="H81" i="4" s="1"/>
  <c r="G85" i="4"/>
  <c r="G64" i="4"/>
  <c r="H64" i="4" s="1"/>
  <c r="G63" i="4"/>
  <c r="G61" i="4"/>
  <c r="G60" i="4"/>
  <c r="H60" i="4" s="1"/>
  <c r="G62" i="4"/>
  <c r="G120" i="4"/>
  <c r="H120" i="4" s="1"/>
  <c r="G119" i="4"/>
  <c r="H119" i="4" s="1"/>
  <c r="G118" i="4"/>
  <c r="G117" i="4"/>
  <c r="H117" i="4" s="1"/>
  <c r="G116" i="4"/>
  <c r="H116" i="4" s="1"/>
  <c r="G74" i="4"/>
  <c r="H74" i="4" s="1"/>
  <c r="G75" i="4"/>
  <c r="H75" i="4" s="1"/>
  <c r="G78" i="4"/>
  <c r="G76" i="4"/>
  <c r="H76" i="4" s="1"/>
  <c r="G77" i="4"/>
  <c r="H77" i="4" s="1"/>
  <c r="G95" i="4"/>
  <c r="H95" i="4" s="1"/>
  <c r="G97" i="4"/>
  <c r="H97" i="4" s="1"/>
  <c r="G98" i="4"/>
  <c r="H98" i="4" s="1"/>
  <c r="G99" i="4"/>
  <c r="H99" i="4" s="1"/>
  <c r="G96" i="4"/>
  <c r="H96" i="4" s="1"/>
  <c r="G123" i="4"/>
  <c r="H123" i="4" s="1"/>
  <c r="G127" i="4"/>
  <c r="H127" i="4" s="1"/>
  <c r="G125" i="4"/>
  <c r="G126" i="4"/>
  <c r="H126" i="4" s="1"/>
  <c r="G124" i="4"/>
  <c r="H124" i="4" s="1"/>
  <c r="G66" i="4"/>
  <c r="H66" i="4" s="1"/>
  <c r="G68" i="4"/>
  <c r="H68" i="4" s="1"/>
  <c r="G70" i="4"/>
  <c r="H70" i="4" s="1"/>
  <c r="G67" i="4"/>
  <c r="H67" i="4" s="1"/>
  <c r="G69" i="4"/>
  <c r="H69" i="4" s="1"/>
  <c r="G71" i="4"/>
  <c r="H71" i="4" s="1"/>
  <c r="G89" i="4"/>
  <c r="H89" i="4" s="1"/>
  <c r="G91" i="4"/>
  <c r="H91" i="4" s="1"/>
  <c r="G90" i="4"/>
  <c r="H90" i="4" s="1"/>
  <c r="G88" i="4"/>
  <c r="H88" i="4" s="1"/>
  <c r="G92" i="4"/>
  <c r="H92" i="4" s="1"/>
  <c r="G101" i="4"/>
  <c r="H101" i="4" s="1"/>
  <c r="G103" i="4"/>
  <c r="H103" i="4" s="1"/>
  <c r="G105" i="4"/>
  <c r="H105" i="4" s="1"/>
  <c r="G102" i="4"/>
  <c r="H102" i="4" s="1"/>
  <c r="G104" i="4"/>
  <c r="H104" i="4" s="1"/>
  <c r="G106" i="4"/>
  <c r="H106" i="4" s="1"/>
  <c r="G112" i="4"/>
  <c r="H112" i="4" s="1"/>
  <c r="G113" i="4"/>
  <c r="H113" i="4" s="1"/>
  <c r="G111" i="4"/>
  <c r="H111" i="4" s="1"/>
  <c r="G109" i="4"/>
  <c r="H109" i="4" s="1"/>
  <c r="G110" i="4"/>
  <c r="H110" i="4" s="1"/>
  <c r="G134" i="4"/>
  <c r="H134" i="4" s="1"/>
  <c r="G132" i="4"/>
  <c r="H132" i="4" s="1"/>
  <c r="G133" i="4"/>
  <c r="G130" i="4"/>
  <c r="G131" i="4"/>
  <c r="H84" i="4"/>
  <c r="H85" i="4"/>
  <c r="H83" i="4"/>
  <c r="H118" i="4"/>
  <c r="H78" i="4"/>
  <c r="G73" i="4"/>
  <c r="H73" i="4" s="1"/>
  <c r="G108" i="4"/>
  <c r="H108" i="4" s="1"/>
  <c r="G115" i="4"/>
  <c r="H115" i="4" s="1"/>
  <c r="G56" i="4"/>
  <c r="G52" i="4"/>
  <c r="G57" i="4"/>
  <c r="G55" i="4"/>
  <c r="G53" i="4"/>
  <c r="G54" i="4"/>
  <c r="G80" i="4"/>
  <c r="H80" i="4" s="1"/>
  <c r="G94" i="4"/>
  <c r="H94" i="4" s="1"/>
  <c r="G122" i="4"/>
  <c r="H122" i="4" s="1"/>
  <c r="G129" i="4"/>
  <c r="H129" i="4" s="1"/>
  <c r="G87" i="4"/>
  <c r="H87" i="4" s="1"/>
  <c r="G59" i="4"/>
  <c r="H59" i="4" s="1"/>
  <c r="D136" i="4"/>
  <c r="H52" i="4" l="1"/>
  <c r="H136" i="4" s="1"/>
  <c r="E20" i="15" s="1"/>
  <c r="G136" i="4"/>
  <c r="F146" i="4"/>
  <c r="F142" i="4"/>
  <c r="F143" i="4"/>
  <c r="F144" i="4"/>
  <c r="F145" i="4"/>
  <c r="H114" i="4"/>
  <c r="H121" i="4"/>
  <c r="H107" i="4"/>
  <c r="G107" i="4"/>
  <c r="G121" i="4"/>
  <c r="G114" i="4"/>
  <c r="H57" i="4"/>
  <c r="G146" i="4" s="1"/>
  <c r="H56" i="4"/>
  <c r="H62" i="4"/>
  <c r="H61" i="4"/>
  <c r="H63" i="4"/>
  <c r="H54" i="4"/>
  <c r="H53" i="4"/>
  <c r="H55" i="4"/>
  <c r="H86" i="4"/>
  <c r="H79" i="4"/>
  <c r="H93" i="4"/>
  <c r="H72" i="4"/>
  <c r="G58" i="4"/>
  <c r="H100" i="4"/>
  <c r="H125" i="4"/>
  <c r="H128" i="4" s="1"/>
  <c r="H133" i="4"/>
  <c r="H131" i="4"/>
  <c r="H130" i="4"/>
  <c r="G93" i="4"/>
  <c r="G72" i="4"/>
  <c r="G100" i="4"/>
  <c r="G135" i="4"/>
  <c r="G79" i="4"/>
  <c r="G86" i="4"/>
  <c r="G128" i="4"/>
  <c r="G65" i="4"/>
  <c r="E16" i="14" l="1"/>
  <c r="G137" i="4"/>
  <c r="D20" i="15"/>
  <c r="A16" i="14"/>
  <c r="G142" i="4"/>
  <c r="G143" i="4"/>
  <c r="G144" i="4"/>
  <c r="H65" i="4"/>
  <c r="G145" i="4"/>
  <c r="I16" i="15"/>
  <c r="F29" i="14"/>
  <c r="E28" i="14"/>
  <c r="H15" i="15"/>
  <c r="E26" i="14"/>
  <c r="H13" i="15"/>
  <c r="H12" i="15"/>
  <c r="E25" i="14"/>
  <c r="H16" i="15"/>
  <c r="E29" i="14"/>
  <c r="E27" i="14"/>
  <c r="H14" i="15"/>
  <c r="F147" i="4"/>
  <c r="H58" i="4"/>
  <c r="H135" i="4"/>
  <c r="H137" i="4" l="1"/>
  <c r="F28" i="14"/>
  <c r="I15" i="15"/>
  <c r="I13" i="15"/>
  <c r="F26" i="14"/>
  <c r="I14" i="15"/>
  <c r="F27" i="14"/>
  <c r="F25" i="14"/>
  <c r="I12" i="15"/>
  <c r="E30" i="14"/>
  <c r="C16" i="14"/>
  <c r="H17" i="15"/>
  <c r="G147" i="4"/>
  <c r="C20" i="14" l="1"/>
  <c r="D20" i="14" s="1"/>
  <c r="D16" i="14"/>
  <c r="F30" i="14"/>
  <c r="I17" i="15"/>
  <c r="G16" i="14"/>
  <c r="G20" i="14" l="1"/>
  <c r="H20" i="14" s="1"/>
  <c r="H16" i="14"/>
</calcChain>
</file>

<file path=xl/sharedStrings.xml><?xml version="1.0" encoding="utf-8"?>
<sst xmlns="http://schemas.openxmlformats.org/spreadsheetml/2006/main" count="610" uniqueCount="318">
  <si>
    <t>California Department of Resources Recycling and Recovery</t>
  </si>
  <si>
    <t>DOF Population Estimates for Cities, Counties, and the State.</t>
  </si>
  <si>
    <t>Residents</t>
  </si>
  <si>
    <t>Conversion Factors</t>
  </si>
  <si>
    <t>Unit</t>
  </si>
  <si>
    <t>Enter Reporting Year Below:</t>
  </si>
  <si>
    <t>Description</t>
  </si>
  <si>
    <t>Click here for the jurisdiction population estimates from the California Department of Finance.</t>
  </si>
  <si>
    <r>
      <t>Cell which can be edited</t>
    </r>
    <r>
      <rPr>
        <sz val="12"/>
        <color theme="7" tint="0.79998168889431442"/>
        <rFont val="Arial"/>
        <family val="2"/>
      </rPr>
      <t xml:space="preserve"> (for screen reader users, cells will be unlocked for editing)</t>
    </r>
  </si>
  <si>
    <r>
      <t>Cell which cannot be edited</t>
    </r>
    <r>
      <rPr>
        <sz val="12"/>
        <color theme="9" tint="0.59999389629810485"/>
        <rFont val="Arial"/>
        <family val="2"/>
      </rPr>
      <t xml:space="preserve"> (for screen reader users, cells will be locked from editing)</t>
    </r>
  </si>
  <si>
    <t>Term</t>
  </si>
  <si>
    <t>Definition</t>
  </si>
  <si>
    <t>Reporting Year</t>
  </si>
  <si>
    <t>Jurisdiction Population</t>
  </si>
  <si>
    <t>Jurisdiction</t>
  </si>
  <si>
    <t>The number of residents in a jurisdiction, using the most recent annual data reported by the California Department of Finance.</t>
  </si>
  <si>
    <t>This tab provides definitions for the terms and initialisms used in this document. No data entry is needed in this tab.</t>
  </si>
  <si>
    <t>SB 1383 Edible Food Recovery Capacity Planning Calculator Tool</t>
  </si>
  <si>
    <t>Enter Target Year Below:</t>
  </si>
  <si>
    <t>Reporting Year Jurisdiction Population:</t>
  </si>
  <si>
    <t>Change in Population:</t>
  </si>
  <si>
    <t>Percent</t>
  </si>
  <si>
    <r>
      <t xml:space="preserve">Potentially Donatable - </t>
    </r>
    <r>
      <rPr>
        <b/>
        <sz val="12"/>
        <color theme="1"/>
        <rFont val="Arial"/>
        <family val="2"/>
      </rPr>
      <t>Vegetative</t>
    </r>
  </si>
  <si>
    <r>
      <t xml:space="preserve">Potentially Donatable - </t>
    </r>
    <r>
      <rPr>
        <b/>
        <sz val="12"/>
        <color theme="1"/>
        <rFont val="Arial"/>
        <family val="2"/>
      </rPr>
      <t>Meat</t>
    </r>
  </si>
  <si>
    <r>
      <t xml:space="preserve">Potentially Donatable - </t>
    </r>
    <r>
      <rPr>
        <b/>
        <sz val="12"/>
        <color theme="1"/>
        <rFont val="Arial"/>
        <family val="2"/>
      </rPr>
      <t>Eggs, Dairy, and Dairy Alternatives</t>
    </r>
  </si>
  <si>
    <r>
      <t xml:space="preserve">Potentially Donatable - </t>
    </r>
    <r>
      <rPr>
        <b/>
        <sz val="12"/>
        <color theme="1"/>
        <rFont val="Arial"/>
        <family val="2"/>
      </rPr>
      <t>Cooked/Baked/Prepared Perishable Items</t>
    </r>
  </si>
  <si>
    <r>
      <t xml:space="preserve">Potentially Donatable - </t>
    </r>
    <r>
      <rPr>
        <b/>
        <sz val="12"/>
        <color theme="1"/>
        <rFont val="Arial"/>
        <family val="2"/>
      </rPr>
      <t>Packaged Non-perishable</t>
    </r>
  </si>
  <si>
    <t>Potentially Donatable - Vegetative</t>
  </si>
  <si>
    <t>Potentially Donatable - Meat</t>
  </si>
  <si>
    <t>Potentially Donatable - Eggs, Dairy, and Dairy Alternatives</t>
  </si>
  <si>
    <t>Potentially Donatable - Cooked/Baked/Prepared Perishable Items</t>
  </si>
  <si>
    <t>Potentially Donatable - Packaged Non-perishable</t>
  </si>
  <si>
    <t>The jurisdiction reporting year population equals the number of residents in a jurisdiction, using the most recent annual data reported by the California Department of Finance.</t>
  </si>
  <si>
    <t>Packaged Non-perishable</t>
  </si>
  <si>
    <t>Extra Notes on Recipient</t>
  </si>
  <si>
    <t>SB 1383 Food Recovery Home Page</t>
  </si>
  <si>
    <t>Address/Location</t>
  </si>
  <si>
    <t>Enter Jurisdiction Name (City, County, or Special District) Below:</t>
  </si>
  <si>
    <t>User should self-validate that total in cell right sums up to 100%--&gt;</t>
  </si>
  <si>
    <t>1314 Mockingbird Lane</t>
  </si>
  <si>
    <t>No</t>
  </si>
  <si>
    <t>Yes</t>
  </si>
  <si>
    <t>Mockingbird Heights Food Pantry</t>
  </si>
  <si>
    <t>An Uncharted Desert Isle</t>
  </si>
  <si>
    <t>Only open on weekends, usually closed by noon.</t>
  </si>
  <si>
    <t>Gilligan@theminnow.org</t>
  </si>
  <si>
    <t>Food recovery service</t>
  </si>
  <si>
    <t>Means a person or entity that collects and transports edible food from a commercial edible food generator to a food recovery organization or other entities for food recovery.</t>
  </si>
  <si>
    <t>Means a commercial edible food generator that is one of the following:
(A) Restaurant with 250 or more seats, or a total facility size equal to or greater than 5,000 square feet. 
(B) Hotel with an on-site food facility and 200 or more rooms.
(C) Health facility with an on-site food facility and 100 or more beds.
(D) Large venue.
(E) Large event.
(F) A state agency with a cafeteria with 250 or more seats or a total cafeteria facility size equal to or greater than 5,000 square feet.
(G) A local education agency with an on-site food facility.</t>
  </si>
  <si>
    <t>Means a commercial edible food generator that is one of the following:
(A) Supermarket. 
(B) Grocery store with a total facility size equal to or greater than 10,000 square feet. 
(C) Food service provider.
(D) Food distributor.
(E) Wholesale food vendor.</t>
  </si>
  <si>
    <t>Reporting Year Population</t>
  </si>
  <si>
    <t>Target Year Population</t>
  </si>
  <si>
    <t>Tier 1: Food service providers</t>
  </si>
  <si>
    <t>Tier 1: Supermarkets</t>
  </si>
  <si>
    <t xml:space="preserve">Tier 1: Grocery stores with a total facility size equal to or greater than 10,000 square feet
</t>
  </si>
  <si>
    <t>Tier 1: Food distributors</t>
  </si>
  <si>
    <t xml:space="preserve">Tier 1: Wholesale food vendors </t>
  </si>
  <si>
    <t xml:space="preserve">Tier 2: Restaurants with 250 or more seats or a total facility size equal to or greater than 5,000 square feet </t>
  </si>
  <si>
    <t>Tier 2: Hotels with an on-site food facility and 200 or more rooms</t>
  </si>
  <si>
    <t xml:space="preserve">Tier 2: Health facilities with an on-site food facility and 100 or more beds </t>
  </si>
  <si>
    <t>Tier 2: Large venues</t>
  </si>
  <si>
    <t>Tier 2: Large events</t>
  </si>
  <si>
    <t>Tier 2: State agencies with a cafeteria with 250 or more seats or a total cafeteria facility size equal to or greater than 5,000 square feet</t>
  </si>
  <si>
    <t>Tier 2: Local education agencies with an on-site food facility.</t>
  </si>
  <si>
    <t>Food</t>
  </si>
  <si>
    <t>Food distributor</t>
  </si>
  <si>
    <t>Food facility</t>
  </si>
  <si>
    <t>Food recovery</t>
  </si>
  <si>
    <t>Food recovery organization</t>
  </si>
  <si>
    <t>Food service provider</t>
  </si>
  <si>
    <t xml:space="preserve">Means a company that distributes food to entities including, but not limited to, supermarkets and grocery stores. </t>
  </si>
  <si>
    <t xml:space="preserve">Means actions to collect and distribute food for human consumption which otherwise would be disposed.
</t>
  </si>
  <si>
    <t xml:space="preserve">Means an entity that engages in the collection or receipt of edible food from commercial edible food generators and distributes that edible food to the public for food recovery either directly or through other entities including, but not limited to:
(A) A food bank as defined in Section 113783 of the Health and Safety Code; 
(B) A nonprofit charitable organization as defined in Section 113841 of the Health and Safety code; and,
(C) A nonprofit charitable temporary food facility as defined in Section 113842 of the Health and Safety Code.
</t>
  </si>
  <si>
    <t>Means an entity primarily engaged in providing food services to institutional, governmental, commercial, or industrial locations of others based on contractual arrangements with these types of organizations.</t>
  </si>
  <si>
    <t>monthly</t>
  </si>
  <si>
    <t>Has the same meaning as in Section 113781 of the Health and Safety Code.</t>
  </si>
  <si>
    <t xml:space="preserve">Has the same meaning as in Section 113789 of the Health and Safety Code. </t>
  </si>
  <si>
    <t>Edible food</t>
  </si>
  <si>
    <t>Means a city, county, a city and county, or a special district that provides solid waste collection services. A city, county, a city and county, or a special district may utilize a Joint Powers Authority to comply with the requirements of this chapter, except that the individual city, county, city and county, or special district shall remain ultimately responsible for compliance.</t>
  </si>
  <si>
    <t>Projected Population in Target Year:</t>
  </si>
  <si>
    <t>Tier 1 commercial edible food generator</t>
  </si>
  <si>
    <t>Tier 2 commercial edible food generator</t>
  </si>
  <si>
    <t>Large event</t>
  </si>
  <si>
    <t>Large venue</t>
  </si>
  <si>
    <t>Supermarket</t>
  </si>
  <si>
    <t>Wholesale food vendor</t>
  </si>
  <si>
    <t>Hotel</t>
  </si>
  <si>
    <t>Grocery store</t>
  </si>
  <si>
    <t xml:space="preserve">Means food intended for human consumption.  
(A) For the purposes of this chapter, “edible food” is not solid waste if it is recovered and not discarded.
(B) Nothing in this chapter requires or authorizes the recovery of edible food that does not meet the food safety requirements of the California Retail Food Code. 
</t>
  </si>
  <si>
    <t>Means a store primarily engaged in the retail sale of canned food; dry goods; fresh fruits and vegetables; fresh meats, fish, and poultry; and any area that is not separately owned within the store where the food is prepared and served, including a bakery, deli, and meat and seafood departments</t>
  </si>
  <si>
    <t>Means a permanent venue facility that annually seats or serves an average of more than 2,000 individuals within the grounds of the facility per day of operation of the venue facility. For the purposes of this chapter, a venue facility includes, but is not limited to, a public, nonprofit, or privately owned or operated stadium, amphitheater, arena, hall, amusement park, conference or civic center, zoo, aquarium, airport, racetrack, horse track, performing arts center, fairground, museum, theater, or other public attraction facility. For the purposes of this chapter, a site under common ownership or control that includes more than one large venue that is contiguous with other large venues in the site, is a single large venue.</t>
  </si>
  <si>
    <t>Means a full-line, self-service retail store with gross annual sales of two million dollars ($2,000,000), or more, and which sells a line of dry grocery, canned goods, or nonfood items and some perishable items</t>
  </si>
  <si>
    <t>Means a business or establishment engaged in the merchant wholesale distribution of food, where food (including fruits and vegetables) is received, shipped, stored, prepared for distribution to a retailer, warehouse, distributor, or other destination.</t>
  </si>
  <si>
    <t>The jurisdiction reporting year population equals the number of residents in a jurisdiction for the first year of a reporting period, using the most recent annual data reported by the California Department of Finance.</t>
  </si>
  <si>
    <t>months/year</t>
  </si>
  <si>
    <t>Vegetative lbs./month</t>
  </si>
  <si>
    <t>Meat lbs./month</t>
  </si>
  <si>
    <t>Eggs, Dairy, and Dairy Alternatives lbs./month</t>
  </si>
  <si>
    <t>Cooked/Baked/Prepared Perishable Items lbs./month</t>
  </si>
  <si>
    <t>Packaged Non-perishable lbs./month</t>
  </si>
  <si>
    <t>Recovered Edible Food Type</t>
  </si>
  <si>
    <t>Totals</t>
  </si>
  <si>
    <r>
      <t xml:space="preserve">Food Types Accepted- </t>
    </r>
    <r>
      <rPr>
        <b/>
        <i/>
        <sz val="12"/>
        <color theme="1"/>
        <rFont val="Arial"/>
        <family val="2"/>
      </rPr>
      <t>List all that apply (Vegetative, Meat, Eggs, Dairy, and Dairy Alternatives, Cooked/Baked/Prepared Perishable Items, Packaged Non-perishable)</t>
    </r>
  </si>
  <si>
    <t>Eddie M.- MunsterFood@dragula.com</t>
  </si>
  <si>
    <t>Vegetative, Cooked/Baked/Prepared Perishable Items, Packaged Non-perishable</t>
  </si>
  <si>
    <t>Castaways Cast-aways</t>
  </si>
  <si>
    <t>lbs. Accepted per year by Food Type</t>
  </si>
  <si>
    <t>Reporting Year:</t>
  </si>
  <si>
    <t>Target Year:</t>
  </si>
  <si>
    <t>User should self-validate that total in cell to right sums up to 100%--&gt;</t>
  </si>
  <si>
    <t>This will calculate a percentage change in population that will be used to project changes in the amount of edible food available for donation in the target year.</t>
  </si>
  <si>
    <r>
      <rPr>
        <b/>
        <u/>
        <sz val="12"/>
        <color theme="1"/>
        <rFont val="Arial"/>
        <family val="2"/>
      </rPr>
      <t>NOTE:</t>
    </r>
    <r>
      <rPr>
        <sz val="12"/>
        <color theme="1"/>
        <rFont val="Arial"/>
        <family val="2"/>
      </rPr>
      <t xml:space="preserve"> There are additional recordkeeping requirements in addition to the details asked in the "Edible Food Capacity Details" section. As applicable, these include keeping records such as: A list of commercial edible food generators in the jurisdiction that have a contract or written agreement with food recovery organizations or services pursuant to Section 18991.3(b), a list of food recovery organizations and food recovery services in the jurisdiction and their edible food recovery capacity, and documentation of the actions the jurisdiction has taken to increase edible food recovery capacity. See 14 CCR Section 18991.2 for a full listing of these requirements.</t>
    </r>
  </si>
  <si>
    <t>Total lbs. Accepted Per Year</t>
  </si>
  <si>
    <t>Potential Total lbs. Accepted Per Year</t>
  </si>
  <si>
    <t>Sum of Verifiable and Potential Capacity Shortfall(-) or Excess (lbs./year )</t>
  </si>
  <si>
    <t>Existing Food Recovery Organization Recipient Name</t>
  </si>
  <si>
    <t>Difference of Verifiable Total Edible Food Capacity and Acceptable  Amount by Food Type (lbs./month)</t>
  </si>
  <si>
    <t>lbs./year/facility</t>
  </si>
  <si>
    <t>Average lbs./year per location type of edible food disposed</t>
  </si>
  <si>
    <t>Current Reporting Year Edible Food Disposal (lbs./year)</t>
  </si>
  <si>
    <t>Target Edible Food Disposal Projection Based on Population Changes (lbs./year)</t>
  </si>
  <si>
    <t>Edible Food Type</t>
  </si>
  <si>
    <t>Total Edible Food Disposed By Food Type for Current Reporting Year (lbs./year)</t>
  </si>
  <si>
    <t>Total Edible Food Disposed By Food Type for Target Year (lbs./year)</t>
  </si>
  <si>
    <r>
      <rPr>
        <b/>
        <sz val="12"/>
        <color theme="1"/>
        <rFont val="Arial"/>
        <family val="2"/>
      </rPr>
      <t>Total</t>
    </r>
    <r>
      <rPr>
        <sz val="12"/>
        <color theme="1"/>
        <rFont val="Arial"/>
        <family val="2"/>
      </rPr>
      <t xml:space="preserve"> Potentially Donatable Edible Food Disposed (lbs./year)</t>
    </r>
  </si>
  <si>
    <t>Current Reporting Year Edible Food Disposal Estimated Per Year (lbs./year)</t>
  </si>
  <si>
    <t>Target Year Edible Food Disposal Projection Based on Population Changes Per Year (lbs./year)</t>
  </si>
  <si>
    <r>
      <t xml:space="preserve">The table is designed to track </t>
    </r>
    <r>
      <rPr>
        <b/>
        <sz val="12"/>
        <color theme="1"/>
        <rFont val="Arial"/>
        <family val="2"/>
      </rPr>
      <t>monthly</t>
    </r>
    <r>
      <rPr>
        <sz val="12"/>
        <color theme="1"/>
        <rFont val="Arial"/>
        <family val="2"/>
      </rPr>
      <t xml:space="preserve"> quantities of edible food recovered. If a user wants to track this information on a less-than-monthly basis, they should use a separate spreadsheet and then update monthly information into the tables below. </t>
    </r>
  </si>
  <si>
    <t xml:space="preserve">Verifiable Total Edible Food Capacity Accepted From the Jurisdiction (lbs./month) </t>
  </si>
  <si>
    <t>Reporting Frequency</t>
  </si>
  <si>
    <t>New Organizations, Organizations with Expanded Capacity, or Organizations with Anticipated Reduced Capacity</t>
  </si>
  <si>
    <r>
      <t xml:space="preserve">Food Types Accepted- </t>
    </r>
    <r>
      <rPr>
        <b/>
        <i/>
        <sz val="12"/>
        <color theme="1"/>
        <rFont val="Arial"/>
        <family val="2"/>
      </rPr>
      <t xml:space="preserve">List all that apply </t>
    </r>
  </si>
  <si>
    <t xml:space="preserve">Potential Total Edible Food Capacity Accepted From the Jurisdiction (lbs.) </t>
  </si>
  <si>
    <t>Total Edible Food Disposed By Food Type for Current Reporting Year</t>
  </si>
  <si>
    <t>Total Edible Food Disposed By Food Type for Target Year</t>
  </si>
  <si>
    <t>Total Edible Food Accepted in lbs. by Food Type (sum of each food type listed)</t>
  </si>
  <si>
    <t>Vegetative Accepted?</t>
  </si>
  <si>
    <t>Meat Accepted?</t>
  </si>
  <si>
    <t>Eggs, Dairy, and Dairy Alternatives Accepted?</t>
  </si>
  <si>
    <t>Cooked/Baked/Prepared Perishable Items Accepted?</t>
  </si>
  <si>
    <t>Packaged Non-perishable Accepted?</t>
  </si>
  <si>
    <t>Current Total Verifiable Accepted Capacity at Food Recovery Organizations (lbs./year)</t>
  </si>
  <si>
    <t>Total Edible Food Disposed By Food Type (lbs./year) for Current Reporting Year</t>
  </si>
  <si>
    <t>Total Edible Food Disposed By Food Type (lbs./year) for Target Year</t>
  </si>
  <si>
    <t xml:space="preserve">Total Current Edible Food Capacity Accepted (lbs./year) by Food Type </t>
  </si>
  <si>
    <t>Total Potentially Donatable Edible Food Disposed (lbs./year)</t>
  </si>
  <si>
    <t>Potentially Donatable Food</t>
  </si>
  <si>
    <t>Target Year</t>
  </si>
  <si>
    <r>
      <t xml:space="preserve">Please scroll all the way to the right of this spreadsheet to see </t>
    </r>
    <r>
      <rPr>
        <b/>
        <u/>
        <sz val="12"/>
        <color rgb="FFC00000"/>
        <rFont val="Arial"/>
        <family val="2"/>
      </rPr>
      <t>Step 5b.</t>
    </r>
  </si>
  <si>
    <t>Enter Reporting Year Below: (First Year of the Reporting Period covered)</t>
  </si>
  <si>
    <t>Enter Target Year Below: (Final Year of the Reporting Period covered)</t>
  </si>
  <si>
    <t>Edible food type</t>
  </si>
  <si>
    <r>
      <t>Difference of Verifiable Total Edible Food Capacity and Acceptable  Amount by Food Type (lbs./month)</t>
    </r>
    <r>
      <rPr>
        <i/>
        <sz val="12"/>
        <color theme="1"/>
        <rFont val="Arial"/>
        <family val="2"/>
      </rPr>
      <t>.</t>
    </r>
    <r>
      <rPr>
        <sz val="12"/>
        <color theme="1"/>
        <rFont val="Arial"/>
        <family val="2"/>
      </rPr>
      <t>These should equal "0" if individual food type lbs. is equal to the recovery organizations capacity in column G</t>
    </r>
  </si>
  <si>
    <t xml:space="preserve">Input the jurisdiction reporting year population. The jurisdiction reporting year population equals the number of residents in a jurisdiction for the first year of a reporting period ("Current Reporting Year"), using the most recent annual data reported by the California Department of Finance. </t>
  </si>
  <si>
    <t>lbs./event</t>
  </si>
  <si>
    <t xml:space="preserve">Health Facility </t>
  </si>
  <si>
    <t>Local Education Agency</t>
  </si>
  <si>
    <t>Means a school district, charter schoo, or county office of education that is not subject to the control of city or county regulations related to solid waste</t>
  </si>
  <si>
    <t>Restaurant</t>
  </si>
  <si>
    <t>Means an establishment primarily engaged in the retail sale of food and drinks for on-premises or immediate consumption.</t>
  </si>
  <si>
    <r>
      <rPr>
        <i/>
        <sz val="12"/>
        <color theme="1"/>
        <rFont val="Arial"/>
        <family val="2"/>
      </rPr>
      <t>Option 2:</t>
    </r>
    <r>
      <rPr>
        <sz val="12"/>
        <color theme="1"/>
        <rFont val="Arial"/>
        <family val="2"/>
      </rPr>
      <t xml:space="preserve"> Use factors derived from other sources, including local waste characterization studies or other estimates.</t>
    </r>
  </si>
  <si>
    <t>Edible Food Disposal Totals</t>
  </si>
  <si>
    <r>
      <rPr>
        <b/>
        <u/>
        <sz val="12"/>
        <color theme="1"/>
        <rFont val="Arial"/>
        <family val="2"/>
      </rPr>
      <t>NOTE:</t>
    </r>
    <r>
      <rPr>
        <sz val="12"/>
        <color theme="1"/>
        <rFont val="Arial"/>
        <family val="2"/>
      </rPr>
      <t xml:space="preserve">  For assistance on the appropriate use of this tool or the results obtained from this tool, or for technical assistance, please contact CalRecycle at SLCP.Organics@calrecycle.ca.gov</t>
    </r>
  </si>
  <si>
    <t>Commercial edible food generator (CEFG)</t>
  </si>
  <si>
    <t>CEFG Type</t>
  </si>
  <si>
    <t xml:space="preserve">Includes a Tier One or a Tier Two commercial edible food generator (Generator) as defined in Subdivisions (a)(73) and (a)(74) of 14 CCR Section 18982. For the purposes of this chapter, food recovery organizations and food recovery services are not commercial edible food generators. </t>
  </si>
  <si>
    <t>lbs. accepted per month</t>
  </si>
  <si>
    <t>Organizations listed below should be repeated in this section if they may be able to provide new capacity in the future but are not yet verified or contracted. If a organization may be closing or reducing what they can take, you may include those here as a negative (-)  number in the 'Potential Total Edible Food Capacity Accepted From the Jurisdiction (lbs.)' column.</t>
  </si>
  <si>
    <t>Current Reporting Year Total Verifiable Accepted Capacity at Food Recovery Organizations (lbs./year)</t>
  </si>
  <si>
    <t>Accepts anything that does not require refrigeration. Produce and Prepared foods OK if they can be shipped to the island, though still have limited shelf-life.</t>
  </si>
  <si>
    <t>Verifiable Capacity</t>
  </si>
  <si>
    <t>(a) A jurisdiction shall include all documents supporting its compliance with Section 18991.1 in the Implementation Record required by Section 18995.2 and shall also include at a minimum:</t>
  </si>
  <si>
    <t xml:space="preserve">(1) A list of commercial edible food generators in the jurisdiction that have a contract or written agreement with food recovery organizations or services pursuant to Section 18991.3(b). </t>
  </si>
  <si>
    <t xml:space="preserve">(2) A list of food recovery organizations and food recovery services in the jurisdiction and their edible food recovery capacity. </t>
  </si>
  <si>
    <t>(3) Documentation of the actions the jurisdiction has taken to increase edible food recovery capacity.</t>
  </si>
  <si>
    <t>Current Potential Total lbs. Accepted per year at New or Expanded Organizations (lbs./year )</t>
  </si>
  <si>
    <r>
      <t xml:space="preserve">Jurisdiction Name </t>
    </r>
    <r>
      <rPr>
        <sz val="12"/>
        <color theme="1"/>
        <rFont val="Arial"/>
        <family val="2"/>
      </rPr>
      <t>(City, County, or City and County):</t>
    </r>
  </si>
  <si>
    <r>
      <rPr>
        <b/>
        <sz val="12"/>
        <color theme="1"/>
        <rFont val="Arial"/>
        <family val="2"/>
      </rPr>
      <t>Current</t>
    </r>
    <r>
      <rPr>
        <sz val="12"/>
        <color theme="1"/>
        <rFont val="Arial"/>
        <family val="2"/>
      </rPr>
      <t xml:space="preserve"> Reporting Year Edible Food Disposal Estimate from Commercial Edible Food Generators (CEFG) and Current Verifiable Food Recovery Capacity</t>
    </r>
  </si>
  <si>
    <r>
      <rPr>
        <b/>
        <sz val="12"/>
        <color theme="1"/>
        <rFont val="Arial"/>
        <family val="2"/>
      </rPr>
      <t>Future</t>
    </r>
    <r>
      <rPr>
        <sz val="12"/>
        <color theme="1"/>
        <rFont val="Arial"/>
        <family val="2"/>
      </rPr>
      <t xml:space="preserve"> Target Year Edible Food Disposal Estimate from Commercial Edible Food Generators (CEFG) and Current Verifiable Food Recovery Capacity</t>
    </r>
  </si>
  <si>
    <r>
      <t xml:space="preserve">Current Reporting Year </t>
    </r>
    <r>
      <rPr>
        <sz val="12"/>
        <color theme="1"/>
        <rFont val="Arial"/>
        <family val="2"/>
      </rPr>
      <t>Edible Food Disposal (lbs./year)</t>
    </r>
  </si>
  <si>
    <r>
      <t xml:space="preserve">Current Reporting Year </t>
    </r>
    <r>
      <rPr>
        <sz val="12"/>
        <color theme="1"/>
        <rFont val="Arial"/>
        <family val="2"/>
      </rPr>
      <t>Verifiable Capacity Shortfall(-) or Excess (lbs./year )</t>
    </r>
  </si>
  <si>
    <r>
      <t>Future Target Year</t>
    </r>
    <r>
      <rPr>
        <sz val="12"/>
        <color theme="1"/>
        <rFont val="Arial"/>
        <family val="2"/>
      </rPr>
      <t xml:space="preserve"> Edible Food Disposal Projection Based on Population Changes (lbs./year)</t>
    </r>
  </si>
  <si>
    <r>
      <t xml:space="preserve">Future Target Year  </t>
    </r>
    <r>
      <rPr>
        <sz val="12"/>
        <color theme="1"/>
        <rFont val="Arial"/>
        <family val="2"/>
      </rPr>
      <t>Edible Food Recovery Capacity Shortfall(-) or Excess Based on Current Verifiable Acceptable Capacity (lbs./year)</t>
    </r>
  </si>
  <si>
    <r>
      <t xml:space="preserve">In the first table, users can record the details of </t>
    </r>
    <r>
      <rPr>
        <b/>
        <sz val="12"/>
        <color theme="1"/>
        <rFont val="Arial"/>
        <family val="2"/>
      </rPr>
      <t xml:space="preserve">existing </t>
    </r>
    <r>
      <rPr>
        <sz val="12"/>
        <color theme="1"/>
        <rFont val="Arial"/>
        <family val="2"/>
      </rPr>
      <t xml:space="preserve">edible food recovery collections, including contact information, types of food collected, frequency of collection, and quantity of food collected or self-hauled to an organization. </t>
    </r>
  </si>
  <si>
    <t xml:space="preserve">In the second table, users can record details of new food recovery organizations, existing organizations with potential new capacity, or organizations that are anticipating a reduction in capacity due to facility closures or other reasons.  </t>
  </si>
  <si>
    <t>The first two rows below demonstrate examples of what edible food recovery organization or service details might look like.</t>
  </si>
  <si>
    <t xml:space="preserve">Food types below are consistent with food types from Step 4a of the tool. </t>
  </si>
  <si>
    <t xml:space="preserve">If the organization, does not accept that food type, enter "No" into the  appropriate column. </t>
  </si>
  <si>
    <t xml:space="preserve"> </t>
  </si>
  <si>
    <t>No data entry is needed in this tab.</t>
  </si>
  <si>
    <r>
      <rPr>
        <b/>
        <u/>
        <sz val="12"/>
        <color rgb="FFC00000"/>
        <rFont val="Arial"/>
        <family val="2"/>
      </rPr>
      <t>STEP 4b:</t>
    </r>
    <r>
      <rPr>
        <b/>
        <sz val="12"/>
        <rFont val="Arial"/>
        <family val="2"/>
      </rPr>
      <t xml:space="preserve"> Calculate Edible Food Disposal Totals All CEFG Types</t>
    </r>
  </si>
  <si>
    <t xml:space="preserve">This tab provides a summary of potentially donatable edible food disposed (lbs./year) by Generators for the current reporting year and projected for the future target year. </t>
  </si>
  <si>
    <r>
      <t>Population Data</t>
    </r>
    <r>
      <rPr>
        <b/>
        <sz val="12"/>
        <color theme="9" tint="0.59999389629810485"/>
        <rFont val="Arial"/>
        <family val="2"/>
      </rPr>
      <t xml:space="preserve"> (for screen reader users, enter jurisdiction population in cell B15 to calculate the procurement target, or directly enter the procurement target in cell B17)</t>
    </r>
  </si>
  <si>
    <t>Tab Description: Definition of Terms Used in the Calculator Tool</t>
  </si>
  <si>
    <t>Definitions of Terms</t>
  </si>
  <si>
    <t>The following types of edible food noted in this calculator are taken directly from categories in the CalRecycle Waste Characterization Study:
• Potentially Donatable - Vegetative
• Potentially Donatable – Meat
• Potentially Donatable - Eggs, Dairy, and Dairy Alternatives
• Potentially Donatable - Cooked/Baked/Prepared Perishable Items
• Potentially Donatable - Packaged Non-perishable
The definitions of "Potentially Donatable Food" and types of food are included below.</t>
  </si>
  <si>
    <t>Means an event, including, but not limited to, a sporting event or a flea market, that charges an admission price, or is operated by a local agency, and serves an average of more than 2,000 individuals per day of operation of the event, at a location that includes, but is not limited to, a public, nonprofit, or privately owned park, parking lot, golf course, street system, or other open space when being used for an event.  NOTE: Events that occur at a large venue should not be considered a large event on their own, because that would result in double-counting. Large events should only include events that don’t take place at one of the large venues identified as a Tier 2 Commercial Edible Food Generator.</t>
  </si>
  <si>
    <t>Source of types: 2018 Facility-Based Characterization of Solid Waste in California</t>
  </si>
  <si>
    <t xml:space="preserve">A categorization of edible food used in CalRecycle's Waste Characterization Study. Means food that is discarded in a whole state, in original unopened packaging, or in a manner that makes it likely that the food could have been safely recovered for human consumption. </t>
  </si>
  <si>
    <t>Means uncooked or cooked fresh vegetables, fruits, and fungi that are in a whole state (i.e., not partially consumed) and are unmixed with non-vegetative food types. Items that are excluded from this category include condiments, non-perishable packaged fruits, and vegetables such as: packaged dried fruits and vegetables, packaged dried legumes/lentils, canned fruits and vegetables, and nuts. Any unpackaged vegetables, fruits, and fungi found in a whole state in residential loads are excluded from this category and should be sorted as not donatable – non-meat. However, unpackaged vegetables fruits, and fungi found in a whole state in commercial loads are included in this category (as defined in CalRecycle's Waste Characterization Study).</t>
  </si>
  <si>
    <t>Means egg or dairy products and dairy alternatives that are in a whole state, unmixed with other food types, and in the original unopened package (as defined in CalRecycle's Waste Characterization Study).</t>
  </si>
  <si>
    <t>Means any uncooked or cooked meat (beef, poultry, pork, lamb) or fish product that is in a whole state, is unmixed with other food types, and is in the original unopened package (as defined in CalRecycle's Waste Characterization Study).</t>
  </si>
  <si>
    <t>Means shelf-stable foods that are in a whole state and are in the original unopened package. Items that are excluded from this category include shelf-stable meats, shelf-stable dairy products, and shelf-stable dairy alternatives (as defined in CalRecycle's Waste Characterization Study).</t>
  </si>
  <si>
    <t>Means items that are in a whole state, but could have multiple food types mixed together as a part of cooking or preparation, and are still in their original unopened package (as defined in CalRecycle's Waste Characterization Study).</t>
  </si>
  <si>
    <t>Means the first year of the reporting period as specified in Section 18992.3. For example, the first reporting period is defined as: " August 1, 2022 counties shall report to the Department on the period covering January 1, 2022 through December 31, 2024." In this case, 2022 is the reporting year.</t>
  </si>
  <si>
    <t>Means the final year of the reporting period as specified in Section 18992.3. For example, the first reporting period is defined as: "August 1, 2022 counties shall report to the Department on the period covering January 1, 2022 through December 31, 2024." In this case, 2024 is the target year and covers a three year period of planning.</t>
  </si>
  <si>
    <t>Target year equals the projected number of residents in a jurisdiction in a future year. The California Department of Finance does not provide publicly accessible projections for cities, and counties only, so users should input their best available data, which may also be found in local general plans, climate action plans, transportation studies, etc.</t>
  </si>
  <si>
    <t xml:space="preserve">The Final SB 1383 Regulations state in Article 11 Section 18992.1 (a)(3)(A):  A county can demonstrate the capacity is verifiably available to the county or its jurisdictions through a contract, franchise, or other documentation of existing,  new, or expanded capacity at a facility, activity, operation or property that recovers organic waste that will be available to the county or its jurisdiction prior to the end of the reporting period. </t>
  </si>
  <si>
    <t>Tab Description: Edible Food Disposal Amount Calculations for the Report/Target Year</t>
  </si>
  <si>
    <r>
      <rPr>
        <b/>
        <u/>
        <sz val="18"/>
        <color rgb="FFC00000"/>
        <rFont val="Arial"/>
        <family val="2"/>
      </rPr>
      <t>Note:</t>
    </r>
    <r>
      <rPr>
        <sz val="18"/>
        <color rgb="FFC00000"/>
        <rFont val="Arial"/>
        <family val="2"/>
      </rPr>
      <t xml:space="preserve"> </t>
    </r>
    <r>
      <rPr>
        <b/>
        <sz val="18"/>
        <color theme="1"/>
        <rFont val="Arial"/>
        <family val="2"/>
      </rPr>
      <t xml:space="preserve">The section below is </t>
    </r>
    <r>
      <rPr>
        <b/>
        <u/>
        <sz val="18"/>
        <color theme="1"/>
        <rFont val="Arial"/>
        <family val="2"/>
      </rPr>
      <t>not</t>
    </r>
    <r>
      <rPr>
        <b/>
        <sz val="18"/>
        <color theme="1"/>
        <rFont val="Arial"/>
        <family val="2"/>
      </rPr>
      <t xml:space="preserve"> the Implementation Record and does </t>
    </r>
    <r>
      <rPr>
        <b/>
        <u/>
        <sz val="18"/>
        <color theme="1"/>
        <rFont val="Arial"/>
        <family val="2"/>
      </rPr>
      <t>not</t>
    </r>
    <r>
      <rPr>
        <b/>
        <sz val="18"/>
        <color theme="1"/>
        <rFont val="Arial"/>
        <family val="2"/>
      </rPr>
      <t xml:space="preserve"> encompass all of the documentation and details necessary to meet the recordkeeping requirements.</t>
    </r>
  </si>
  <si>
    <t>Tab Description: Edible Food Recovery Capacity Planning Details for the Reporting/Target Year</t>
  </si>
  <si>
    <t>(See 14 CCR Section 18991 for a full listing of requirements for Jurisdictions, Commercial Edible Food Generators, Food Recovery Services and Organizations)</t>
  </si>
  <si>
    <t>There are additional recordkeeping requirements that a jurisdiction must keep in their Implementation Record. See Section 18991.2.  for Recordkeeping Requirements for Jurisdiction Edible Food Recovery Program.</t>
  </si>
  <si>
    <t xml:space="preserve">Users may enter the amount of each food type that was accepted at each food recovery organization included in the first table of Step 5a. </t>
  </si>
  <si>
    <t>Tab Description: Summary of Edible Food Disposed and Capacity Planning Details for the Reporting/Target Year</t>
  </si>
  <si>
    <t>Edible Food Recovery for the Reporting Period</t>
  </si>
  <si>
    <r>
      <t>Sum of Verifiable and Potential Capacity Shortfall(-) or Excess (</t>
    </r>
    <r>
      <rPr>
        <b/>
        <sz val="12"/>
        <color theme="1"/>
        <rFont val="Arial"/>
        <family val="2"/>
      </rPr>
      <t>Tons</t>
    </r>
    <r>
      <rPr>
        <sz val="12"/>
        <color theme="1"/>
        <rFont val="Arial"/>
        <family val="2"/>
      </rPr>
      <t>/year )</t>
    </r>
  </si>
  <si>
    <r>
      <t>Current Potential Total Tons Accepted per year at New or Expanded Organizations (</t>
    </r>
    <r>
      <rPr>
        <b/>
        <sz val="12"/>
        <color theme="1"/>
        <rFont val="Arial"/>
        <family val="2"/>
      </rPr>
      <t>Tons</t>
    </r>
    <r>
      <rPr>
        <sz val="12"/>
        <color theme="1"/>
        <rFont val="Arial"/>
        <family val="2"/>
      </rPr>
      <t>/year )</t>
    </r>
  </si>
  <si>
    <r>
      <t>Total Current Edible Food Capacity Accepted (</t>
    </r>
    <r>
      <rPr>
        <b/>
        <u/>
        <sz val="12"/>
        <rFont val="Arial"/>
        <family val="2"/>
      </rPr>
      <t>Tons</t>
    </r>
    <r>
      <rPr>
        <b/>
        <sz val="12"/>
        <rFont val="Arial"/>
        <family val="2"/>
      </rPr>
      <t xml:space="preserve">/year) by Food Type </t>
    </r>
  </si>
  <si>
    <r>
      <t>Current Potential Total TONS Accepted per year at New or Expanded Organizations (</t>
    </r>
    <r>
      <rPr>
        <b/>
        <sz val="12"/>
        <color theme="1"/>
        <rFont val="Arial"/>
        <family val="2"/>
      </rPr>
      <t>Tons</t>
    </r>
    <r>
      <rPr>
        <sz val="12"/>
        <color theme="1"/>
        <rFont val="Arial"/>
        <family val="2"/>
      </rPr>
      <t>/year )</t>
    </r>
  </si>
  <si>
    <r>
      <t xml:space="preserve">Current Reporting Year Verifiable Capacity Shortfall(-) or Excess </t>
    </r>
    <r>
      <rPr>
        <b/>
        <u/>
        <sz val="12"/>
        <color theme="1"/>
        <rFont val="Arial"/>
        <family val="2"/>
      </rPr>
      <t>(Tons</t>
    </r>
    <r>
      <rPr>
        <b/>
        <sz val="12"/>
        <color theme="1"/>
        <rFont val="Arial"/>
        <family val="2"/>
      </rPr>
      <t>/year )</t>
    </r>
  </si>
  <si>
    <t xml:space="preserve">Tab Description: Calculator Tool "Read Me" with Tool Background, Description, and Instructions </t>
  </si>
  <si>
    <t>Background Information for SB 1383 Regulations for Edible Food Recovery Capacity Planning</t>
  </si>
  <si>
    <t>About this Tool:</t>
  </si>
  <si>
    <t>Color Key:</t>
  </si>
  <si>
    <t>Instructions:</t>
  </si>
  <si>
    <r>
      <t xml:space="preserve">Please see below for instructions and tips on how to use the edible food recovery calculator tool. These instructions are broken into two sections, representing the two tabs in which the user may enter data (the "Edible Food Disposed" tab and the "Edible Food Capacity Details" tab), and into five instructional "steps." Each step is described below and provides guidance for entering data and using the tools in its respective tab. These, along with the "notes" included throughout the instructions and tool, will guide you on how to best use the tool.
</t>
    </r>
    <r>
      <rPr>
        <b/>
        <sz val="12"/>
        <color theme="1"/>
        <rFont val="Arial"/>
        <family val="2"/>
      </rPr>
      <t>Please review the "Definitions" tab before proceeding.</t>
    </r>
    <r>
      <rPr>
        <sz val="12"/>
        <color theme="1"/>
        <rFont val="Arial"/>
        <family val="2"/>
      </rPr>
      <t xml:space="preserve">
The "Summary" and "Definitions" tabs do not require data input by the user. The "Summary" tab is a read-only informational section, which summarizes the edible food available for recovery in the reporting and target years, and the potential shortfall or excess of capacity as entered into the "Edible Food Capacity Details" tab. The "Definitions" tab provides definitions for terms used in this document.
Users can track additional information or do their own calculations by adding a tab to the workbook using the plus (+) sign next to the tabs at the bottom of the workbook.</t>
    </r>
  </si>
  <si>
    <t>Average Lbs./year Per commercial edible food generator type of Edible Food Disposed (Factor Loads From Step 3)</t>
  </si>
  <si>
    <t>Total Lbs./year of Edible Food Disposed (All commercial edible food generator Type Locations)</t>
  </si>
  <si>
    <t>Optional Food Type Breakdowns by commercial edible food generator Type</t>
  </si>
  <si>
    <t>Input conversion factors for each commercial edible food generator type for edible food disposed</t>
  </si>
  <si>
    <t xml:space="preserve">Enter the number of each Tier 1 and Tier 2 Generator in the jurisdiction, by type. For all commercial edible food generator types, this is the number of sites of facilities. For large events, enter the number of events. </t>
  </si>
  <si>
    <t xml:space="preserve">Based on the above inputs, two estimates of edible food disposed by commercial edible food generator types will be populated in pounds per year: 1) Estimate of edible food disposed in the reporting year; and 2) Estimate for the target year as projected by the change in jurisdiction population between the reporting year and the target year. </t>
  </si>
  <si>
    <r>
      <t xml:space="preserve">User must ensure that the units of the conversion factors in average pounds of edible food disposed per year per facility for all CEFG types, except large events. Enter the average pounds of edible food disposed per </t>
    </r>
    <r>
      <rPr>
        <b/>
        <sz val="12"/>
        <color theme="1"/>
        <rFont val="Arial"/>
        <family val="2"/>
      </rPr>
      <t>event</t>
    </r>
    <r>
      <rPr>
        <sz val="12"/>
        <color theme="1"/>
        <rFont val="Arial"/>
        <family val="2"/>
      </rPr>
      <t xml:space="preserve"> for that commercial edible food generator type. </t>
    </r>
  </si>
  <si>
    <t>Has the same meaning as in Section 1250 of the Health and Safety Code</t>
  </si>
  <si>
    <t>Has the same meaning as in Section 17210 of the Business and Professions code.</t>
  </si>
  <si>
    <t xml:space="preserve">SB 1383's edible food recovery capacity planning regulations (Section 18992.2) require counties, in consultation with jurisdictions and regional agencies located within the county to estimate the amount of edible food that will be disposed by commercial edible food generators that are located within the jurisdictions and unincorporated areas within the county. Additionally, counties are required to identify existing capacity at food recovery organizations, identify proposed new or expanded food recovery organizations and food recovery services, and identify the amount of new or expanded capacity, if any, necessary to recover edible food that is estimated to be disposed by commercial edible food generators. 
This tool is intended to help counties, jurisdictions and special districts meet capacity planning requirements. The first part of the tool assists users in producing estimates of the amount and types of edible food that are disposed by commercial edible food generators. To use the tool, the user must input the total number of commercial edible food generators for each generator type and the average amount of edible food disposed by each type of generator. The second part of the tool assists users in tracking existing and proposed food recovery capacity. The tool also allows users to estimate the difference between existing food recovery capacity and edible food disposed by commercial edible food generators.
</t>
  </si>
  <si>
    <r>
      <t xml:space="preserve">This is an optional tool that may be used by jurisdictions to calculate their potential amount of edible food available for recovery from Tier 1 and Tier 2 commercial edible food generators. This may be useful to a jurisdiction in planning for its edible food recovery program, tracking its actual progress towards meeting its edible food recovery goals, and helping to meet its recordkeeping and reporting requirements. This tool focuses on calculating the amount of edible food available to be recovered from eligible generators and does not include details or tools to assist jurisdictions with the actual recovery of the food from those generators.
</t>
    </r>
    <r>
      <rPr>
        <b/>
        <u/>
        <sz val="14"/>
        <color theme="1"/>
        <rFont val="Arial"/>
        <family val="2"/>
      </rPr>
      <t>This tool is not intended to act as a jurisdiction's implementation record, as it does not encompass all of the documentation and details necessary to meet the recordkeeping requirements.</t>
    </r>
    <r>
      <rPr>
        <sz val="14"/>
        <color theme="1"/>
        <rFont val="Arial"/>
        <family val="2"/>
      </rPr>
      <t xml:space="preserve"> Please see the "Edible Food Capacity Details" tab for more information.</t>
    </r>
    <r>
      <rPr>
        <sz val="12"/>
        <color theme="1"/>
        <rFont val="Arial"/>
        <family val="2"/>
      </rPr>
      <t xml:space="preserve">
</t>
    </r>
  </si>
  <si>
    <t xml:space="preserve"> Estimate the overall quantity of potentially donatable edible food disposed by each commercial edible food generator type. This can be determined using one or both of the options below:</t>
  </si>
  <si>
    <r>
      <t xml:space="preserve">Since this step is optional, the table titled "STEP 4b: Calculate Edible Food Disposal Totals All Commercial Edible Food Generator Types"  at the bottom of the Edible Food Disposed, which also carries over to the Edible Food Capacity Details tab and Summary tab, </t>
    </r>
    <r>
      <rPr>
        <b/>
        <sz val="12"/>
        <color theme="1"/>
        <rFont val="Arial"/>
        <family val="2"/>
      </rPr>
      <t>will not populate</t>
    </r>
    <r>
      <rPr>
        <sz val="12"/>
        <color theme="1"/>
        <rFont val="Arial"/>
        <family val="2"/>
      </rPr>
      <t xml:space="preserve"> unless the edible food type percentages are entered in Step 4a. </t>
    </r>
  </si>
  <si>
    <t xml:space="preserve">Input conversion factors for different commercial edible food generator types as estimated by the user in average pounds per year per facility. Due to delays with CalRecycle's waste characterization studies related to COVID-19,  statewide factors are not available from CalRecycle as of the publishing of this document (April 2021). Users can reference the guidance document below to help estimate factors and/or can provide their own factors.
</t>
  </si>
  <si>
    <r>
      <rPr>
        <b/>
        <u/>
        <sz val="12"/>
        <color rgb="FFC00000"/>
        <rFont val="Arial"/>
        <family val="2"/>
      </rPr>
      <t>STEP 4b:</t>
    </r>
    <r>
      <rPr>
        <sz val="12"/>
        <color theme="1"/>
        <rFont val="Arial"/>
        <family val="2"/>
      </rPr>
      <t xml:space="preserve"> </t>
    </r>
    <r>
      <rPr>
        <b/>
        <sz val="12"/>
        <color theme="1"/>
        <rFont val="Arial"/>
        <family val="2"/>
      </rPr>
      <t>Calculate Edible Food Disposal Totals by Commercial Edible Food Generator Type and Food Type (This is an optional step.)</t>
    </r>
    <r>
      <rPr>
        <sz val="12"/>
        <color theme="1"/>
        <rFont val="Arial"/>
        <family val="2"/>
      </rPr>
      <t xml:space="preserve">
Users can also use this calculator to estimate edible food disposed by food type (e.g. packaged, non-perishable items). This information may be helpful to jurisdictions in planning for supplemental infrastructure needed including delivery vehicles, refrigeration, and staffing needs. Due to delays with CalRecycle's waste characterization studies related to COVID-19,  statewide factors are not available from CalRecycle as of the publishing of this document (April 2021). Users can reference the guidance document below to help estimate factors and/or can provide their own factors. </t>
    </r>
  </si>
  <si>
    <t xml:space="preserve">Based on the above inputs, two estimates of edible food disposed by commercial edible food generator types will be populated in pounds per year: 1) Estimate of edible food disposed in the reporting year, and 2) Estimate of edible food disposed for the target year, as projected by the change in jurisdiction population between the reporting year and the target year. </t>
  </si>
  <si>
    <r>
      <rPr>
        <b/>
        <u/>
        <sz val="12"/>
        <color rgb="FFC00000"/>
        <rFont val="Arial"/>
        <family val="2"/>
      </rPr>
      <t>STEP 4a:</t>
    </r>
    <r>
      <rPr>
        <sz val="12"/>
        <color theme="1"/>
        <rFont val="Arial"/>
        <family val="2"/>
      </rPr>
      <t xml:space="preserve"> </t>
    </r>
    <r>
      <rPr>
        <b/>
        <sz val="12"/>
        <color theme="1"/>
        <rFont val="Arial"/>
        <family val="2"/>
      </rPr>
      <t>Calculate Edible Food Disposal Totals by Commercial Edible Food Generator Type</t>
    </r>
    <r>
      <rPr>
        <sz val="12"/>
        <color theme="1"/>
        <rFont val="Arial"/>
        <family val="2"/>
      </rPr>
      <t xml:space="preserve">
Enter the number of each Tier 1 and Tier 2 Commercial Edible Food Generators in the jurisdiction, by type.</t>
    </r>
  </si>
  <si>
    <t>Input the jurisdiction projected population in a future year ("Target Year" means the final year of the reporting period covered). The jurisdiction projected population equals the projected number of residents in a jurisdiction in a future target year. The California Department of Finance does not provide publicly accessible projections for cities (entire counties only) so users should input their best available data, which may also be found in local general plans, climate action plans, transportation studies, etc.</t>
  </si>
  <si>
    <t>For more details and information, including regulatory language regarding edible food recovery (14 CCR Division 7, Chapter 12, Article 10) and edible food capacity planning (14 CCR Division 7, Chapter 12, Article 11), and additional tools to assist with the implementation of the SB 1383 edible food recovery requirements, please visit the CalRecycle:</t>
  </si>
  <si>
    <t>This tab has information in Column A:Rows1-43</t>
  </si>
  <si>
    <t>This tab has information in Column A-C:Rows1-45</t>
  </si>
  <si>
    <t>Data Source or Regulation Section (if applicable)</t>
  </si>
  <si>
    <t>2018 Disposal-Facility-Based Characterization of Solid Waste in California (DRRR-2020-1666)</t>
  </si>
  <si>
    <t>Final SB 1383 Regulations Text (Accessible Version)</t>
  </si>
  <si>
    <t>Final SB 1383 Regulations Subdivisions (a)(73) and (a)(74) of 14 CCR Section 18982</t>
  </si>
  <si>
    <t>Final SB 1383 Regulations Subdivision (a)(18) of 14 CCR Section 18982</t>
  </si>
  <si>
    <t>Final SB 1383 Regulations Subdivision (a)(21) of 14 CCR Section 18982</t>
  </si>
  <si>
    <t>Final SB 1383 Regulations Subdivision (a)(22) of 14 CCR Section 18982</t>
  </si>
  <si>
    <t>Final SB 1383 Regulations Subdivision (a)(23) of 14 CCR Section 18982</t>
  </si>
  <si>
    <t>Final SB 1383 Regulations Subdivision (a)(24) of 14 CCR Section 18982</t>
  </si>
  <si>
    <t>Final SB 1383 Regulations Subdivision (a)(25) of 14 CCR Section 18982</t>
  </si>
  <si>
    <t>Final SB 1383 Regulations Subdivision (a)(26) of 14 CCR Section 18982</t>
  </si>
  <si>
    <t>Final SB 1383 Regulations Subdivision (a)(27) of 14 CCR Section 18982</t>
  </si>
  <si>
    <t>Final SB 1383 Regulations Subdivision (a)(30) of 14 CCR Section 18982</t>
  </si>
  <si>
    <t>Final SB 1383 Regulations Subdivision (a)(32) of 14 CCR Section 18982</t>
  </si>
  <si>
    <t>Final SB 1383 Regulations Subdivision (a)(34) of 14 CCR Section 18982</t>
  </si>
  <si>
    <t>Final SB 1383 Regulations Subdivision (a)(36) of 14 CCR Section 18982</t>
  </si>
  <si>
    <t>Final SB 1383 Regulations Subdivision (a)(38) of 14 CCR Section 18982</t>
  </si>
  <si>
    <t>Final SB 1383 Regulations Subdivision (a)(39) of 14 CCR Section 18982</t>
  </si>
  <si>
    <t>Final SB 1383 Regulations Subdivision (a)(40) of 14 CCR Section 18982</t>
  </si>
  <si>
    <t>Final SB 1383 Regulations Subdivision (a)(64) of 14 CCR Section 18982</t>
  </si>
  <si>
    <t>Final SB 1383 Regulations Subdivision (a)(71) of 14 CCR Section 18982</t>
  </si>
  <si>
    <t>Final SB 1383 Regulations Subdivision (a)(73) of 14 CCR Section 18982</t>
  </si>
  <si>
    <t>Final SB 1383 Regulations Subdivision (a)(74) of 14 CCR Section 18982</t>
  </si>
  <si>
    <t>Final SB 1383 Regulations 14 CCR Section 18992.3</t>
  </si>
  <si>
    <t>Final SB 1383 Regulations 14 CCR Section 18992.1</t>
  </si>
  <si>
    <t>Final SB 1383 Regulations Subdivision (a)(76) of 14 CCR Section 18982</t>
  </si>
  <si>
    <t>This tab has information in Column A-H:Rows1-29</t>
  </si>
  <si>
    <t>This tab has information in Column A-T:Rows1-126</t>
  </si>
  <si>
    <t>The jurisdiction projected population in target year equals the projected number of residents in a jurisdiction in a future target year.</t>
  </si>
  <si>
    <t>Users can reference the guidance document below to help estimate factors and/or can provide their own factors.</t>
  </si>
  <si>
    <t xml:space="preserve">Input conversion factors for different CEFG types as estimated by the user in average pounds per year per facility. Due to delays with CalRecycle's waste characterization studies related to COVID-19, statewide factors are not currently available from CalRecycle. </t>
  </si>
  <si>
    <t xml:space="preserve">This information may be helpful to jurisdictions in planning for supplemental infrastructure needed including delivery vehicles, refrigeration, and staffing needs. Users can reference the guidance document linked below to help estimate factors or can provide their own factors. </t>
  </si>
  <si>
    <t>Learn more about how to identify these businesses in CalRecyce's Guidance for Jurisdictions: How to Identify Tier 1 and Tier 2 Commercial Edible Food Generators.</t>
  </si>
  <si>
    <t>Click here for the guidance document with information on determining edible food type factors for each commercial edible food generator.</t>
  </si>
  <si>
    <t>Click here for the guidance document with additional information on estimating the amount of edible food disposed by commercial edible food generator type.</t>
  </si>
  <si>
    <r>
      <rPr>
        <b/>
        <sz val="12"/>
        <color theme="1"/>
        <rFont val="Arial"/>
        <family val="2"/>
      </rPr>
      <t>Edible Food by Type Totals:</t>
    </r>
    <r>
      <rPr>
        <b/>
        <i/>
        <sz val="12"/>
        <color theme="1"/>
        <rFont val="Arial"/>
        <family val="2"/>
      </rPr>
      <t xml:space="preserve"> If calculating donatable food by type, user should self-validate that total in cell G137 sums up to same amount as Total in Cell G136 --&gt;</t>
    </r>
  </si>
  <si>
    <t>Commercial edible food generator Type</t>
  </si>
  <si>
    <r>
      <rPr>
        <b/>
        <u/>
        <sz val="12"/>
        <color theme="1"/>
        <rFont val="Arial"/>
        <family val="2"/>
      </rPr>
      <t xml:space="preserve">
Disclaimer:</t>
    </r>
    <r>
      <rPr>
        <sz val="12"/>
        <color theme="1"/>
        <rFont val="Arial"/>
        <family val="2"/>
      </rPr>
      <t xml:space="preserve"> This guidance tool was developed by CalRecycle as a courtesy for informational and example purposes only. Use of this tool is optional and is not a regulatory requirement. In the event of any conflict with this guidance tool or information herein, applicable statutory and regulatory provisions shall control. This tool and information herein are based on known facts and legal authority as understood by CalRecycle at the time of release. Any analysis, guidance, or other information herein may be subject to change based on changed facts or legal authority, actual or understood, subsequent to the publishing of this tool. The provision of this guidance tool and any analysis, guidance, or other information herein shall not be construed as a waiver of any rights or remedies available to CalRecycle. Users are encouraged to seek the assistance of legal counsel to comply with applicable state law based on their pertinent facts and circumstances.  CalRecycle makes no representation that use of this tool will ensure compliance with regulatory requirements. The user assumes all risk and CalRecycle accepts no responsibility or liability to any person because of the use of, or reliance upon, this tool or the information herein.
For assistance on the appropriate use of this tool or the results obtained from this tool, or for technical assistance, please contact CalRecycle at SLCP.Organics@calrecycle.ca.gov.</t>
    </r>
  </si>
  <si>
    <r>
      <t xml:space="preserve">Food Types Accepted- </t>
    </r>
    <r>
      <rPr>
        <b/>
        <i/>
        <sz val="12"/>
        <color theme="1"/>
        <rFont val="Arial"/>
        <family val="2"/>
      </rPr>
      <t>List all that apply</t>
    </r>
  </si>
  <si>
    <t>Contact Information</t>
  </si>
  <si>
    <t>If calculating donatable food by type, user should self-validate that total in cell R78 sums up to same amount as Total in Cell F78 --&gt;</t>
  </si>
  <si>
    <t>Number of Commercial Edible Food Generators</t>
  </si>
  <si>
    <t>SUMMARY of results from STEPS 4a/b. From STEP 4b: Calculate Edible Food Disposal Totals All Commercial Edible Food Generators Types</t>
  </si>
  <si>
    <t>Commercial Edible Food Generator Percentage of Total Edible Food Disposed by Food Type</t>
  </si>
  <si>
    <r>
      <t xml:space="preserve">This tab also provides a summary of projected edible food capacity as entered in </t>
    </r>
    <r>
      <rPr>
        <b/>
        <u/>
        <sz val="12"/>
        <color rgb="FFC00000"/>
        <rFont val="Arial"/>
        <family val="2"/>
      </rPr>
      <t>STEP 5a</t>
    </r>
    <r>
      <rPr>
        <sz val="12"/>
        <color theme="1"/>
        <rFont val="Arial"/>
        <family val="2"/>
      </rPr>
      <t xml:space="preserve"> of the "Edible Food Capacity Details" tab and calculates the difference between estimated disposal and existing food recovery capacity.</t>
    </r>
  </si>
  <si>
    <t>The California Department of Finance does not provide publicly accessible projections for cities or, entire counties only, so users should input their best available data, which may also be found in local general plans, climate action plans, transportation studies, etc.</t>
  </si>
  <si>
    <r>
      <t xml:space="preserve">These optional calculations will total the Food Type percentages in the "Food Type Breakdowns by CEFG Type" in </t>
    </r>
    <r>
      <rPr>
        <b/>
        <u/>
        <sz val="12"/>
        <color rgb="FFC00000"/>
        <rFont val="Arial"/>
        <family val="2"/>
      </rPr>
      <t>Step 4b</t>
    </r>
    <r>
      <rPr>
        <u/>
        <sz val="12"/>
        <rFont val="Arial"/>
        <family val="2"/>
      </rPr>
      <t xml:space="preserve"> </t>
    </r>
    <r>
      <rPr>
        <sz val="12"/>
        <rFont val="Arial"/>
        <family val="2"/>
      </rPr>
      <t xml:space="preserve">and </t>
    </r>
    <r>
      <rPr>
        <b/>
        <u/>
        <sz val="12"/>
        <color rgb="FFC00000"/>
        <rFont val="Arial"/>
        <family val="2"/>
      </rPr>
      <t>Step 5b.</t>
    </r>
  </si>
  <si>
    <r>
      <t>Total Edible Food Type Disposed data is from</t>
    </r>
    <r>
      <rPr>
        <b/>
        <sz val="12"/>
        <rFont val="Arial"/>
        <family val="2"/>
      </rPr>
      <t xml:space="preserve"> </t>
    </r>
    <r>
      <rPr>
        <b/>
        <u/>
        <sz val="12"/>
        <color rgb="FFC00000"/>
        <rFont val="Arial"/>
        <family val="2"/>
      </rPr>
      <t>Step 4b:</t>
    </r>
    <r>
      <rPr>
        <sz val="12"/>
        <rFont val="Arial"/>
        <family val="2"/>
      </rPr>
      <t xml:space="preserve"> Edible Food Disposal Totals All CEFG Types. Edible Food Type Disposed data is from </t>
    </r>
    <r>
      <rPr>
        <b/>
        <u/>
        <sz val="12"/>
        <color rgb="FFC00000"/>
        <rFont val="Arial"/>
        <family val="2"/>
      </rPr>
      <t>Step 5b:</t>
    </r>
    <r>
      <rPr>
        <b/>
        <sz val="12"/>
        <color theme="1"/>
        <rFont val="Arial"/>
        <family val="2"/>
      </rPr>
      <t xml:space="preserve"> </t>
    </r>
    <r>
      <rPr>
        <sz val="12"/>
        <color theme="1"/>
        <rFont val="Arial"/>
        <family val="2"/>
      </rPr>
      <t xml:space="preserve"> Edible Food Capacity Details by Food Type (optional)</t>
    </r>
  </si>
  <si>
    <r>
      <t xml:space="preserve">These optional calculations will total the Food Type percentages in the "Food Type Breakdowns by CEFG Type" in </t>
    </r>
    <r>
      <rPr>
        <b/>
        <u/>
        <sz val="12"/>
        <color rgb="FFC00000"/>
        <rFont val="Arial"/>
        <family val="2"/>
      </rPr>
      <t>Step 4a</t>
    </r>
    <r>
      <rPr>
        <b/>
        <sz val="12"/>
        <rFont val="Arial"/>
        <family val="2"/>
      </rPr>
      <t xml:space="preserve"> </t>
    </r>
    <r>
      <rPr>
        <sz val="12"/>
        <rFont val="Arial"/>
        <family val="2"/>
      </rPr>
      <t>only if completed by the user in the cells above.</t>
    </r>
  </si>
  <si>
    <r>
      <rPr>
        <b/>
        <u/>
        <sz val="12"/>
        <color theme="1"/>
        <rFont val="Arial"/>
        <family val="2"/>
      </rPr>
      <t>Tab: Edible Food Disposed</t>
    </r>
    <r>
      <rPr>
        <sz val="12"/>
        <color theme="1"/>
        <rFont val="Arial"/>
        <family val="2"/>
      </rPr>
      <t xml:space="preserve">
</t>
    </r>
    <r>
      <rPr>
        <b/>
        <u/>
        <sz val="12"/>
        <color rgb="FFC00000"/>
        <rFont val="Arial"/>
        <family val="2"/>
      </rPr>
      <t>Step 1:</t>
    </r>
    <r>
      <rPr>
        <sz val="12"/>
        <color theme="1"/>
        <rFont val="Arial"/>
        <family val="2"/>
      </rPr>
      <t xml:space="preserve">  </t>
    </r>
    <r>
      <rPr>
        <b/>
        <sz val="12"/>
        <color theme="1"/>
        <rFont val="Arial"/>
        <family val="2"/>
      </rPr>
      <t>Jurisdiction Name, Reporting Year, and Target Year</t>
    </r>
    <r>
      <rPr>
        <sz val="12"/>
        <color theme="1"/>
        <rFont val="Arial"/>
        <family val="2"/>
      </rPr>
      <t xml:space="preserve"> - Enter the name of the jurisdiction (city, county, or special district) and the reporting year. Additionally, enter the target year, which is the end of the reporting period. 
</t>
    </r>
  </si>
  <si>
    <r>
      <rPr>
        <b/>
        <u/>
        <sz val="12"/>
        <color rgb="FFC00000"/>
        <rFont val="Arial"/>
        <family val="2"/>
      </rPr>
      <t xml:space="preserve">
Step 2:</t>
    </r>
    <r>
      <rPr>
        <sz val="12"/>
        <color rgb="FFC00000"/>
        <rFont val="Arial"/>
        <family val="2"/>
      </rPr>
      <t xml:space="preserve"> </t>
    </r>
    <r>
      <rPr>
        <b/>
        <sz val="12"/>
        <color theme="1"/>
        <rFont val="Arial"/>
        <family val="2"/>
      </rPr>
      <t>Change in Population Over Reporting Period</t>
    </r>
  </si>
  <si>
    <r>
      <rPr>
        <u/>
        <sz val="12"/>
        <color theme="1"/>
        <rFont val="Arial"/>
        <family val="2"/>
      </rPr>
      <t xml:space="preserve">
</t>
    </r>
    <r>
      <rPr>
        <b/>
        <u/>
        <sz val="12"/>
        <color rgb="FFC00000"/>
        <rFont val="Arial"/>
        <family val="2"/>
      </rPr>
      <t>Step 3:</t>
    </r>
    <r>
      <rPr>
        <b/>
        <sz val="12"/>
        <color theme="1"/>
        <rFont val="Arial"/>
        <family val="2"/>
      </rPr>
      <t xml:space="preserve"> Select Edible Food Conversion Factors</t>
    </r>
  </si>
  <si>
    <r>
      <rPr>
        <b/>
        <u/>
        <sz val="12"/>
        <color theme="1"/>
        <rFont val="Arial"/>
        <family val="2"/>
      </rPr>
      <t>Tab: Edible Food Capacity Details</t>
    </r>
    <r>
      <rPr>
        <b/>
        <sz val="12"/>
        <color theme="1"/>
        <rFont val="Arial"/>
        <family val="2"/>
      </rPr>
      <t xml:space="preserve">
</t>
    </r>
    <r>
      <rPr>
        <b/>
        <u/>
        <sz val="12"/>
        <color rgb="FFC00000"/>
        <rFont val="Arial"/>
        <family val="2"/>
      </rPr>
      <t>Step 5a:</t>
    </r>
    <r>
      <rPr>
        <sz val="12"/>
        <color theme="1"/>
        <rFont val="Arial"/>
        <family val="2"/>
      </rPr>
      <t xml:space="preserve"> </t>
    </r>
    <r>
      <rPr>
        <b/>
        <sz val="12"/>
        <color theme="1"/>
        <rFont val="Arial"/>
        <family val="2"/>
      </rPr>
      <t xml:space="preserve">Edible Food Capacity Details by Food Recovery Organization Details  </t>
    </r>
    <r>
      <rPr>
        <sz val="12"/>
        <color theme="1"/>
        <rFont val="Arial"/>
        <family val="2"/>
      </rPr>
      <t xml:space="preserve">
This section helps to gather and organize some of the information needed to track existing and proposed capacity at food recovery organizations. In the first table of Step 5a, users can record the details of existing edible food recovery collections, including contact information, types of food collected, frequency of collection, and quantity of food collected or self-hauled to an organization. In the second table of Step 5a, users can record details of new food recovery organizations, existing organizations with potential new capacity, or organizations that are anticipating a reduction in capacity due to facility closures or other reasons.  The information in Step 5a is compared to the information in Step 4a in the "Summary" tab to show the difference between the total estimated amount of edible food disposed by commercial edible food generators and the amount currently recovered by food recovery organizations. 
</t>
    </r>
  </si>
  <si>
    <r>
      <rPr>
        <b/>
        <u/>
        <sz val="12"/>
        <color rgb="FFC00000"/>
        <rFont val="Arial"/>
        <family val="2"/>
      </rPr>
      <t>Step 5b:</t>
    </r>
    <r>
      <rPr>
        <b/>
        <sz val="12"/>
        <color theme="1"/>
        <rFont val="Arial"/>
        <family val="2"/>
      </rPr>
      <t xml:space="preserve"> Edible Food Capacity Details by Food Recovery Organization Details by Food Type (Optional)</t>
    </r>
    <r>
      <rPr>
        <sz val="12"/>
        <color theme="1"/>
        <rFont val="Arial"/>
        <family val="2"/>
      </rPr>
      <t xml:space="preserve">
These optional calculations are available for users if they choose. Users may enter the amount of each food type that was accepted at each food recovery organization included in the first table of Step 5a. The information in Step 5b is compared to the information in Step 4b in the "Summary" tab to show the difference, by food type, between the estimated amount of edible food disposed by commercial edible food generators and the amount currently recovered by food recovery organizations. 
</t>
    </r>
  </si>
  <si>
    <r>
      <t xml:space="preserve">Section 18992.3. Schedule for Reporting.
</t>
    </r>
    <r>
      <rPr>
        <sz val="12"/>
        <color theme="1"/>
        <rFont val="Arial"/>
        <family val="2"/>
      </rPr>
      <t>(a) Counties, in coordination with jurisdictions and regional agencies located within the county, shall conduct the planning requirements of Sections 18992.1 and 18992.2, on the following schedule:
(1) August 1, 2022 counties shall report to the Department on the period covering January 1, 2022 through December 31, 2024. (3-year period)
(A) Jurisdictions that are exempt from the organic waste collection requirements pursuant to Section 18984.12, are not required to conduct the capacity planning required in Section 18992.1 and are not required to include capacity plans required by Section 18992.1 in the first reporting period. 
(2) August 1, 2024 counties shall report to the Department on the period covering January 1, 2025 through December 31, 2034. (10-year period)
(3) August 1, 2029 counties shall report to the Department on the period covering January 1, 2030 through December 31, 2039. (10-year period)
(4) August 1, 2034 counties shall report to the Department on the period covering January 1, 2035 through December 31, 2044.(10-year period)</t>
    </r>
  </si>
  <si>
    <r>
      <rPr>
        <b/>
        <u/>
        <sz val="12"/>
        <color rgb="FFC00000"/>
        <rFont val="Arial"/>
        <family val="2"/>
      </rPr>
      <t>STEP 5a:</t>
    </r>
    <r>
      <rPr>
        <b/>
        <sz val="12"/>
        <color theme="1"/>
        <rFont val="Arial"/>
        <family val="2"/>
      </rPr>
      <t xml:space="preserve"> Edible Food Capacity Details by Food Recovery: 'Existing' and 'New or Expanded'</t>
    </r>
  </si>
  <si>
    <r>
      <rPr>
        <b/>
        <u/>
        <sz val="12"/>
        <color rgb="FFC00000"/>
        <rFont val="Arial"/>
        <family val="2"/>
      </rPr>
      <t>STEP 5b:</t>
    </r>
    <r>
      <rPr>
        <b/>
        <sz val="12"/>
        <color theme="1"/>
        <rFont val="Arial"/>
        <family val="2"/>
      </rPr>
      <t xml:space="preserve"> Edible Food Capacity Details by Food Type (Optional) Step 4b table can be found in cells H:31-T:78)</t>
    </r>
  </si>
  <si>
    <r>
      <t>Step 4a:</t>
    </r>
    <r>
      <rPr>
        <b/>
        <sz val="12"/>
        <color theme="1"/>
        <rFont val="Arial"/>
        <family val="2"/>
      </rPr>
      <t xml:space="preserve"> Calculate Edible Food Disposal Totals by CEFG Type</t>
    </r>
  </si>
  <si>
    <r>
      <t>Step 3:</t>
    </r>
    <r>
      <rPr>
        <b/>
        <sz val="12"/>
        <color theme="1"/>
        <rFont val="Arial"/>
        <family val="2"/>
      </rPr>
      <t xml:space="preserve"> Select Edible Food Disposal Conversion Factors</t>
    </r>
  </si>
  <si>
    <r>
      <t>Step 2:</t>
    </r>
    <r>
      <rPr>
        <b/>
        <sz val="12"/>
        <color theme="1"/>
        <rFont val="Arial"/>
        <family val="2"/>
      </rPr>
      <t xml:space="preserve"> Change in Population Over Reporting Period</t>
    </r>
  </si>
  <si>
    <r>
      <t>Step 1:</t>
    </r>
    <r>
      <rPr>
        <b/>
        <sz val="12"/>
        <color theme="1"/>
        <rFont val="Arial"/>
        <family val="2"/>
      </rPr>
      <t xml:space="preserve"> Jurisdiction Name, Reporting Year, and Target Year</t>
    </r>
  </si>
  <si>
    <r>
      <rPr>
        <b/>
        <u/>
        <sz val="12"/>
        <color rgb="FFC00000"/>
        <rFont val="Arial"/>
        <family val="2"/>
      </rPr>
      <t>[Step 4b]</t>
    </r>
    <r>
      <rPr>
        <sz val="12"/>
        <color theme="1"/>
        <rFont val="Arial"/>
        <family val="2"/>
      </rPr>
      <t xml:space="preserve"> </t>
    </r>
    <r>
      <rPr>
        <b/>
        <sz val="12"/>
        <color theme="1"/>
        <rFont val="Arial"/>
        <family val="2"/>
      </rPr>
      <t>(This is an optional step, Step 4b table can be found in cells E:51-H:137, and a subtotal table in in cells E:141-G:147)</t>
    </r>
    <r>
      <rPr>
        <sz val="12"/>
        <color theme="1"/>
        <rFont val="Arial"/>
        <family val="2"/>
      </rPr>
      <t xml:space="preserve"> If they choose, users can also use this calculator to estimate edible food disposed by food type (e.g. packaged, non-perishable items). </t>
    </r>
  </si>
  <si>
    <t>This tab has information in Column A-H:Rows1-147</t>
  </si>
  <si>
    <t xml:space="preserve">California Department of Finance Population Estimates </t>
  </si>
  <si>
    <t>California Department of Finance Population Estimates</t>
  </si>
  <si>
    <r>
      <rPr>
        <b/>
        <u/>
        <sz val="11"/>
        <color rgb="FFC00000"/>
        <rFont val="Arial"/>
        <family val="2"/>
      </rPr>
      <t>STEP 5b:</t>
    </r>
    <r>
      <rPr>
        <b/>
        <sz val="11"/>
        <color theme="1"/>
        <rFont val="Arial"/>
        <family val="2"/>
      </rPr>
      <t xml:space="preserve"> Edible Food Capacity Details by Food Type (optional)</t>
    </r>
  </si>
  <si>
    <t>Future Target Year  Edible Food Recovery Capacity Shortfall(-) or Excess Based on Current Verifiable Acceptable Capacity (Tons/year )</t>
  </si>
  <si>
    <t>CalRecycle Tool Version 1.2 Last Updated: December 31, 2021</t>
  </si>
  <si>
    <t>CalRecycle Tool Version 1.2 Last Updated: December 31st, 2021</t>
  </si>
  <si>
    <t>CalRecycle Tool Version 1.2 Last Updated: December, 31st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</si>
</sst>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2"/>
      <color theme="1"/>
      <name val="Arial"/>
      <family val="2"/>
    </font>
    <font>
      <sz val="11"/>
      <color theme="1"/>
      <name val="Calibri"/>
      <family val="2"/>
      <scheme val="minor"/>
    </font>
    <font>
      <sz val="12"/>
      <color theme="1"/>
      <name val="Arial"/>
      <family val="2"/>
    </font>
    <font>
      <b/>
      <sz val="12"/>
      <color theme="1"/>
      <name val="Arial"/>
      <family val="2"/>
    </font>
    <font>
      <u/>
      <sz val="12"/>
      <color theme="10"/>
      <name val="Arial"/>
      <family val="2"/>
    </font>
    <font>
      <i/>
      <sz val="12"/>
      <color theme="1"/>
      <name val="Arial"/>
      <family val="2"/>
    </font>
    <font>
      <sz val="12"/>
      <color rgb="FFFF0000"/>
      <name val="Arial"/>
      <family val="2"/>
    </font>
    <font>
      <sz val="12"/>
      <name val="Arial"/>
      <family val="2"/>
    </font>
    <font>
      <b/>
      <u/>
      <sz val="12"/>
      <color theme="1"/>
      <name val="Arial"/>
      <family val="2"/>
    </font>
    <font>
      <b/>
      <sz val="12"/>
      <name val="Arial"/>
      <family val="2"/>
    </font>
    <font>
      <b/>
      <sz val="14"/>
      <name val="Arial"/>
      <family val="2"/>
    </font>
    <font>
      <sz val="12"/>
      <color theme="7" tint="0.79998168889431442"/>
      <name val="Arial"/>
      <family val="2"/>
    </font>
    <font>
      <b/>
      <sz val="14"/>
      <color theme="1"/>
      <name val="Arial"/>
      <family val="2"/>
    </font>
    <font>
      <sz val="14"/>
      <color theme="1"/>
      <name val="Arial"/>
      <family val="2"/>
    </font>
    <font>
      <sz val="8"/>
      <name val="Arial"/>
      <family val="2"/>
    </font>
    <font>
      <b/>
      <u/>
      <sz val="12"/>
      <color rgb="FFC00000"/>
      <name val="Arial"/>
      <family val="2"/>
    </font>
    <font>
      <sz val="12"/>
      <color theme="0"/>
      <name val="Arial"/>
      <family val="2"/>
    </font>
    <font>
      <sz val="12"/>
      <color theme="9" tint="0.59999389629810485"/>
      <name val="Arial"/>
      <family val="2"/>
    </font>
    <font>
      <b/>
      <sz val="12"/>
      <color theme="9" tint="0.59999389629810485"/>
      <name val="Arial"/>
      <family val="2"/>
    </font>
    <font>
      <b/>
      <u/>
      <sz val="14"/>
      <color theme="1"/>
      <name val="Arial"/>
      <family val="2"/>
    </font>
    <font>
      <sz val="16"/>
      <color theme="1"/>
      <name val="Arial"/>
      <family val="2"/>
    </font>
    <font>
      <sz val="18"/>
      <color theme="1"/>
      <name val="Arial"/>
      <family val="2"/>
    </font>
    <font>
      <b/>
      <u/>
      <sz val="18"/>
      <color theme="1"/>
      <name val="Arial"/>
      <family val="2"/>
    </font>
    <font>
      <b/>
      <sz val="18"/>
      <color theme="1"/>
      <name val="Arial"/>
      <family val="2"/>
    </font>
    <font>
      <b/>
      <u/>
      <sz val="18"/>
      <color rgb="FFC00000"/>
      <name val="Arial"/>
      <family val="2"/>
    </font>
    <font>
      <sz val="18"/>
      <color rgb="FFC00000"/>
      <name val="Arial"/>
      <family val="2"/>
    </font>
    <font>
      <sz val="12"/>
      <color rgb="FFC00000"/>
      <name val="Arial"/>
      <family val="2"/>
    </font>
    <font>
      <b/>
      <i/>
      <sz val="12"/>
      <color theme="1"/>
      <name val="Arial"/>
      <family val="2"/>
    </font>
    <font>
      <b/>
      <sz val="12"/>
      <color rgb="FF7030A0"/>
      <name val="Arial"/>
      <family val="2"/>
    </font>
    <font>
      <b/>
      <sz val="12"/>
      <color rgb="FF002060"/>
      <name val="Arial"/>
      <family val="2"/>
    </font>
    <font>
      <u/>
      <sz val="12"/>
      <color theme="1"/>
      <name val="Arial"/>
      <family val="2"/>
    </font>
    <font>
      <u/>
      <sz val="12"/>
      <name val="Arial"/>
      <family val="2"/>
    </font>
    <font>
      <b/>
      <u/>
      <sz val="12"/>
      <name val="Arial"/>
      <family val="2"/>
    </font>
    <font>
      <b/>
      <sz val="11"/>
      <color theme="1"/>
      <name val="Arial"/>
      <family val="2"/>
    </font>
    <font>
      <b/>
      <u/>
      <sz val="11"/>
      <color rgb="FFC00000"/>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5"/>
      </patternFill>
    </fill>
    <fill>
      <patternFill patternType="solid">
        <fgColor theme="0"/>
        <bgColor indexed="64"/>
      </patternFill>
    </fill>
    <fill>
      <patternFill patternType="solid">
        <fgColor theme="9" tint="0.59999389629810485"/>
        <bgColor indexed="64"/>
      </patternFill>
    </fill>
    <fill>
      <patternFill patternType="solid">
        <fgColor theme="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style="thick">
        <color indexed="64"/>
      </left>
      <right style="thin">
        <color indexed="64"/>
      </right>
      <top/>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s>
  <cellStyleXfs count="7">
    <xf numFmtId="0" fontId="0" fillId="0" borderId="0"/>
    <xf numFmtId="43" fontId="2" fillId="0" borderId="0" applyFont="0" applyFill="0" applyBorder="0" applyAlignment="0" applyProtection="0"/>
    <xf numFmtId="0" fontId="4"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3" borderId="0" applyNumberFormat="0" applyBorder="0" applyAlignment="0" applyProtection="0"/>
    <xf numFmtId="9" fontId="2" fillId="0" borderId="0" applyFont="0" applyFill="0" applyBorder="0" applyAlignment="0" applyProtection="0"/>
  </cellStyleXfs>
  <cellXfs count="334">
    <xf numFmtId="0" fontId="0" fillId="0" borderId="0" xfId="0"/>
    <xf numFmtId="0" fontId="3" fillId="0" borderId="0" xfId="0" applyFont="1" applyAlignment="1" applyProtection="1">
      <alignment horizontal="center"/>
    </xf>
    <xf numFmtId="0" fontId="9" fillId="0" borderId="0" xfId="3" applyAlignment="1" applyProtection="1">
      <alignment horizontal="center"/>
    </xf>
    <xf numFmtId="0" fontId="0" fillId="0" borderId="0" xfId="0" applyProtection="1"/>
    <xf numFmtId="0" fontId="10" fillId="0" borderId="0" xfId="4" applyProtection="1"/>
    <xf numFmtId="0" fontId="3" fillId="0" borderId="0" xfId="0" applyFont="1" applyProtection="1"/>
    <xf numFmtId="0" fontId="0" fillId="0" borderId="0" xfId="0" applyFill="1" applyProtection="1"/>
    <xf numFmtId="0" fontId="0" fillId="0" borderId="0" xfId="0" applyFont="1" applyProtection="1"/>
    <xf numFmtId="0" fontId="9" fillId="0" borderId="0" xfId="3" applyAlignment="1" applyProtection="1">
      <alignment horizontal="left"/>
    </xf>
    <xf numFmtId="0" fontId="7" fillId="0" borderId="0" xfId="4" applyFont="1" applyProtection="1"/>
    <xf numFmtId="0" fontId="0" fillId="0" borderId="0" xfId="0" applyAlignment="1" applyProtection="1">
      <alignment wrapText="1"/>
    </xf>
    <xf numFmtId="0" fontId="3" fillId="5" borderId="16" xfId="0" applyNumberFormat="1" applyFont="1" applyFill="1" applyBorder="1" applyProtection="1"/>
    <xf numFmtId="0" fontId="3" fillId="5" borderId="16" xfId="0" applyFont="1" applyFill="1" applyBorder="1" applyAlignment="1" applyProtection="1">
      <alignment wrapText="1"/>
    </xf>
    <xf numFmtId="0" fontId="9" fillId="5" borderId="15" xfId="1" applyNumberFormat="1" applyFont="1" applyFill="1" applyBorder="1" applyProtection="1"/>
    <xf numFmtId="0" fontId="9" fillId="5" borderId="16" xfId="0" applyNumberFormat="1" applyFont="1" applyFill="1" applyBorder="1" applyProtection="1"/>
    <xf numFmtId="0" fontId="7" fillId="5" borderId="9" xfId="0" applyFont="1" applyFill="1" applyBorder="1" applyProtection="1"/>
    <xf numFmtId="0" fontId="9" fillId="5" borderId="13" xfId="0" applyFont="1" applyFill="1" applyBorder="1" applyAlignment="1" applyProtection="1">
      <alignment wrapText="1"/>
    </xf>
    <xf numFmtId="0" fontId="0" fillId="4" borderId="0" xfId="0" applyFill="1" applyProtection="1"/>
    <xf numFmtId="0" fontId="0" fillId="0" borderId="0" xfId="0" applyFill="1" applyAlignment="1" applyProtection="1">
      <alignment wrapText="1"/>
    </xf>
    <xf numFmtId="0" fontId="7" fillId="5" borderId="18" xfId="1" applyNumberFormat="1" applyFont="1" applyFill="1" applyBorder="1" applyAlignment="1" applyProtection="1">
      <alignment horizontal="left"/>
    </xf>
    <xf numFmtId="0" fontId="2" fillId="5" borderId="5" xfId="1" applyNumberFormat="1" applyFont="1" applyFill="1" applyBorder="1" applyProtection="1"/>
    <xf numFmtId="0" fontId="2" fillId="5" borderId="6" xfId="1" applyNumberFormat="1" applyFont="1" applyFill="1" applyBorder="1" applyProtection="1"/>
    <xf numFmtId="0" fontId="2" fillId="5" borderId="0" xfId="1" applyNumberFormat="1" applyFont="1" applyFill="1" applyBorder="1" applyProtection="1"/>
    <xf numFmtId="0" fontId="2" fillId="5" borderId="8" xfId="1" applyNumberFormat="1" applyFont="1" applyFill="1" applyBorder="1" applyProtection="1"/>
    <xf numFmtId="0" fontId="9" fillId="5" borderId="10" xfId="1" applyNumberFormat="1" applyFont="1" applyFill="1" applyBorder="1" applyProtection="1"/>
    <xf numFmtId="0" fontId="7" fillId="5" borderId="11" xfId="1" applyNumberFormat="1" applyFont="1" applyFill="1" applyBorder="1" applyAlignment="1" applyProtection="1">
      <alignment horizontal="left"/>
    </xf>
    <xf numFmtId="10" fontId="3" fillId="5" borderId="28" xfId="6" applyNumberFormat="1" applyFont="1" applyFill="1" applyBorder="1" applyProtection="1"/>
    <xf numFmtId="0" fontId="9" fillId="5" borderId="10" xfId="1" applyNumberFormat="1" applyFont="1" applyFill="1" applyBorder="1" applyAlignment="1" applyProtection="1">
      <alignment horizontal="left" wrapText="1"/>
    </xf>
    <xf numFmtId="0" fontId="3" fillId="5" borderId="16" xfId="0" applyNumberFormat="1" applyFont="1" applyFill="1" applyBorder="1" applyAlignment="1" applyProtection="1">
      <alignment wrapText="1"/>
    </xf>
    <xf numFmtId="0" fontId="9" fillId="0" borderId="0" xfId="3" applyFont="1" applyAlignment="1" applyProtection="1">
      <alignment horizontal="left"/>
    </xf>
    <xf numFmtId="0" fontId="9" fillId="0" borderId="0" xfId="3" applyFont="1" applyAlignment="1" applyProtection="1">
      <alignment horizontal="center"/>
    </xf>
    <xf numFmtId="0" fontId="2" fillId="0" borderId="0" xfId="0" applyFont="1" applyProtection="1"/>
    <xf numFmtId="0" fontId="2" fillId="5" borderId="17" xfId="0" applyFont="1" applyFill="1" applyBorder="1" applyAlignment="1" applyProtection="1">
      <alignment horizontal="left" wrapText="1"/>
    </xf>
    <xf numFmtId="0" fontId="2" fillId="0" borderId="0" xfId="0" applyFont="1" applyBorder="1" applyProtection="1"/>
    <xf numFmtId="0" fontId="2" fillId="5" borderId="23" xfId="0" applyFont="1" applyFill="1" applyBorder="1" applyProtection="1"/>
    <xf numFmtId="0" fontId="2" fillId="5" borderId="24" xfId="0" applyFont="1" applyFill="1" applyBorder="1" applyProtection="1"/>
    <xf numFmtId="164" fontId="13" fillId="0" borderId="0" xfId="0" applyNumberFormat="1" applyFont="1" applyFill="1" applyBorder="1" applyAlignment="1" applyProtection="1">
      <alignment horizontal="center"/>
    </xf>
    <xf numFmtId="164" fontId="13" fillId="0" borderId="0" xfId="1" applyNumberFormat="1" applyFont="1" applyFill="1" applyBorder="1" applyAlignment="1" applyProtection="1">
      <alignment horizontal="center"/>
    </xf>
    <xf numFmtId="0" fontId="3" fillId="5" borderId="15" xfId="0" applyNumberFormat="1" applyFont="1" applyFill="1" applyBorder="1" applyAlignment="1" applyProtection="1">
      <alignment wrapText="1"/>
    </xf>
    <xf numFmtId="3" fontId="13" fillId="5" borderId="20" xfId="1" applyNumberFormat="1" applyFont="1" applyFill="1" applyBorder="1" applyAlignment="1" applyProtection="1">
      <alignment horizontal="center"/>
    </xf>
    <xf numFmtId="3" fontId="13" fillId="5" borderId="26" xfId="0" applyNumberFormat="1" applyFont="1" applyFill="1" applyBorder="1" applyAlignment="1" applyProtection="1">
      <alignment horizontal="center"/>
    </xf>
    <xf numFmtId="3" fontId="13" fillId="5" borderId="40" xfId="0" applyNumberFormat="1" applyFont="1" applyFill="1" applyBorder="1" applyAlignment="1" applyProtection="1">
      <alignment horizontal="center"/>
    </xf>
    <xf numFmtId="3" fontId="13" fillId="5" borderId="42" xfId="0" applyNumberFormat="1" applyFont="1" applyFill="1" applyBorder="1" applyAlignment="1" applyProtection="1">
      <alignment horizontal="center"/>
    </xf>
    <xf numFmtId="0" fontId="3" fillId="5" borderId="27" xfId="0" applyFont="1" applyFill="1" applyBorder="1" applyAlignment="1" applyProtection="1">
      <alignment wrapText="1"/>
    </xf>
    <xf numFmtId="0" fontId="3" fillId="5" borderId="44" xfId="0" applyNumberFormat="1" applyFont="1" applyFill="1" applyBorder="1" applyProtection="1"/>
    <xf numFmtId="0" fontId="3" fillId="5" borderId="27" xfId="0" applyNumberFormat="1" applyFont="1" applyFill="1" applyBorder="1" applyAlignment="1" applyProtection="1">
      <alignment wrapText="1"/>
    </xf>
    <xf numFmtId="0" fontId="3" fillId="5" borderId="15" xfId="0" applyFont="1" applyFill="1" applyBorder="1" applyAlignment="1" applyProtection="1">
      <alignment wrapText="1"/>
    </xf>
    <xf numFmtId="0" fontId="3" fillId="5" borderId="47" xfId="0" applyFont="1" applyFill="1" applyBorder="1" applyAlignment="1" applyProtection="1">
      <alignment wrapText="1"/>
    </xf>
    <xf numFmtId="0" fontId="9" fillId="5" borderId="4" xfId="1" applyNumberFormat="1" applyFont="1" applyFill="1" applyBorder="1" applyProtection="1"/>
    <xf numFmtId="0" fontId="9" fillId="5" borderId="14" xfId="0" applyFont="1" applyFill="1" applyBorder="1" applyAlignment="1" applyProtection="1">
      <alignment wrapText="1"/>
    </xf>
    <xf numFmtId="0" fontId="9" fillId="5" borderId="38" xfId="0" applyFont="1" applyFill="1" applyBorder="1" applyAlignment="1" applyProtection="1">
      <alignment wrapText="1"/>
    </xf>
    <xf numFmtId="0" fontId="0" fillId="0" borderId="0" xfId="0" applyFont="1" applyFill="1" applyBorder="1" applyProtection="1"/>
    <xf numFmtId="0" fontId="2" fillId="0" borderId="0" xfId="0" applyFont="1" applyFill="1" applyProtection="1"/>
    <xf numFmtId="0" fontId="2" fillId="5" borderId="15" xfId="0" applyFont="1" applyFill="1" applyBorder="1" applyAlignment="1" applyProtection="1">
      <alignment wrapText="1"/>
    </xf>
    <xf numFmtId="0" fontId="2" fillId="0" borderId="0" xfId="0" applyNumberFormat="1" applyFont="1" applyProtection="1"/>
    <xf numFmtId="0" fontId="9" fillId="0" borderId="13" xfId="3" applyFont="1" applyBorder="1" applyAlignment="1" applyProtection="1">
      <alignment horizontal="left"/>
    </xf>
    <xf numFmtId="0" fontId="9" fillId="0" borderId="13" xfId="4" applyFont="1" applyBorder="1" applyProtection="1"/>
    <xf numFmtId="0" fontId="15" fillId="0" borderId="13" xfId="4" applyFont="1" applyBorder="1" applyProtection="1"/>
    <xf numFmtId="0" fontId="0" fillId="5" borderId="16" xfId="0" applyFont="1" applyFill="1" applyBorder="1" applyAlignment="1" applyProtection="1">
      <alignment wrapText="1"/>
    </xf>
    <xf numFmtId="0" fontId="2" fillId="0" borderId="13" xfId="0" applyFont="1" applyBorder="1" applyProtection="1"/>
    <xf numFmtId="0" fontId="7" fillId="0" borderId="13" xfId="4" applyFont="1" applyBorder="1" applyProtection="1"/>
    <xf numFmtId="0" fontId="0" fillId="0" borderId="13" xfId="0" applyFont="1" applyBorder="1" applyProtection="1"/>
    <xf numFmtId="0" fontId="7" fillId="5" borderId="1" xfId="0" applyFont="1" applyFill="1" applyBorder="1" applyProtection="1"/>
    <xf numFmtId="0" fontId="3" fillId="5" borderId="21" xfId="0" applyFont="1" applyFill="1" applyBorder="1" applyProtection="1"/>
    <xf numFmtId="0" fontId="7" fillId="0" borderId="13" xfId="0" applyFont="1" applyFill="1" applyBorder="1" applyProtection="1"/>
    <xf numFmtId="0" fontId="3" fillId="5" borderId="14" xfId="1" applyNumberFormat="1" applyFont="1" applyFill="1" applyBorder="1" applyProtection="1"/>
    <xf numFmtId="0" fontId="7" fillId="5" borderId="1" xfId="1" applyNumberFormat="1" applyFont="1" applyFill="1" applyBorder="1" applyAlignment="1" applyProtection="1">
      <alignment horizontal="left"/>
    </xf>
    <xf numFmtId="0" fontId="7" fillId="5" borderId="1" xfId="1" applyNumberFormat="1" applyFont="1" applyFill="1" applyBorder="1" applyAlignment="1" applyProtection="1">
      <alignment horizontal="left" vertical="top" wrapText="1"/>
    </xf>
    <xf numFmtId="0" fontId="7" fillId="5" borderId="1" xfId="1" applyNumberFormat="1" applyFont="1" applyFill="1" applyBorder="1" applyProtection="1"/>
    <xf numFmtId="0" fontId="7" fillId="5" borderId="32" xfId="1" applyNumberFormat="1" applyFont="1" applyFill="1" applyBorder="1" applyAlignment="1" applyProtection="1">
      <alignment horizontal="left"/>
    </xf>
    <xf numFmtId="0" fontId="7" fillId="5" borderId="32" xfId="1" applyNumberFormat="1" applyFont="1" applyFill="1" applyBorder="1" applyAlignment="1" applyProtection="1">
      <alignment horizontal="left" vertical="top" wrapText="1"/>
    </xf>
    <xf numFmtId="0" fontId="7" fillId="5" borderId="21" xfId="1" applyNumberFormat="1" applyFont="1" applyFill="1" applyBorder="1" applyProtection="1"/>
    <xf numFmtId="0" fontId="9" fillId="0" borderId="34" xfId="3" applyBorder="1" applyAlignment="1" applyProtection="1">
      <alignment horizontal="left"/>
    </xf>
    <xf numFmtId="0" fontId="0" fillId="0" borderId="34" xfId="0" applyBorder="1" applyProtection="1"/>
    <xf numFmtId="0" fontId="3" fillId="0" borderId="34" xfId="3" applyFont="1" applyBorder="1" applyProtection="1"/>
    <xf numFmtId="0" fontId="0" fillId="5" borderId="35" xfId="3" applyFont="1" applyFill="1" applyBorder="1" applyAlignment="1" applyProtection="1">
      <alignment wrapText="1"/>
    </xf>
    <xf numFmtId="0" fontId="0" fillId="5" borderId="34" xfId="3" applyFont="1" applyFill="1" applyBorder="1" applyAlignment="1" applyProtection="1">
      <alignment wrapText="1"/>
    </xf>
    <xf numFmtId="0" fontId="9" fillId="0" borderId="34" xfId="3" applyBorder="1" applyProtection="1"/>
    <xf numFmtId="0" fontId="0" fillId="5" borderId="35" xfId="0" applyFill="1" applyBorder="1" applyAlignment="1" applyProtection="1">
      <alignment wrapText="1"/>
    </xf>
    <xf numFmtId="0" fontId="0" fillId="5" borderId="21" xfId="0" applyFill="1" applyBorder="1" applyAlignment="1" applyProtection="1">
      <alignment wrapText="1"/>
    </xf>
    <xf numFmtId="0" fontId="0" fillId="5" borderId="16" xfId="0" applyFill="1" applyBorder="1" applyProtection="1"/>
    <xf numFmtId="0" fontId="0" fillId="2" borderId="21" xfId="0" applyFill="1" applyBorder="1" applyProtection="1"/>
    <xf numFmtId="0" fontId="16" fillId="4" borderId="34" xfId="3" applyFont="1" applyFill="1" applyBorder="1" applyAlignment="1" applyProtection="1">
      <alignment wrapText="1"/>
    </xf>
    <xf numFmtId="0" fontId="0" fillId="5" borderId="16" xfId="0" applyFill="1" applyBorder="1" applyAlignment="1" applyProtection="1">
      <alignment wrapText="1"/>
    </xf>
    <xf numFmtId="0" fontId="26" fillId="5" borderId="12" xfId="0" applyFont="1" applyFill="1" applyBorder="1" applyAlignment="1" applyProtection="1">
      <alignment wrapText="1"/>
    </xf>
    <xf numFmtId="0" fontId="0" fillId="5" borderId="34" xfId="0" applyFont="1" applyFill="1" applyBorder="1" applyAlignment="1" applyProtection="1">
      <alignment wrapText="1"/>
    </xf>
    <xf numFmtId="0" fontId="0" fillId="5" borderId="12" xfId="0" applyFill="1" applyBorder="1" applyAlignment="1" applyProtection="1">
      <alignment wrapText="1"/>
    </xf>
    <xf numFmtId="0" fontId="0" fillId="5" borderId="32" xfId="0" applyFill="1" applyBorder="1" applyAlignment="1" applyProtection="1">
      <alignment wrapText="1"/>
    </xf>
    <xf numFmtId="0" fontId="0" fillId="5" borderId="15" xfId="0" applyFont="1" applyFill="1" applyBorder="1" applyAlignment="1" applyProtection="1">
      <alignment horizontal="left" wrapText="1"/>
    </xf>
    <xf numFmtId="0" fontId="6" fillId="0" borderId="0" xfId="0" applyNumberFormat="1" applyFont="1" applyFill="1" applyProtection="1"/>
    <xf numFmtId="0" fontId="6" fillId="0" borderId="0" xfId="0" applyFont="1" applyFill="1" applyProtection="1"/>
    <xf numFmtId="0" fontId="0" fillId="5" borderId="10" xfId="0" applyFill="1" applyBorder="1" applyAlignment="1" applyProtection="1">
      <alignment wrapText="1"/>
    </xf>
    <xf numFmtId="0" fontId="0" fillId="5" borderId="31" xfId="0" applyFont="1" applyFill="1" applyBorder="1" applyAlignment="1" applyProtection="1">
      <alignment wrapText="1"/>
    </xf>
    <xf numFmtId="3" fontId="13" fillId="5" borderId="29" xfId="0" applyNumberFormat="1" applyFont="1" applyFill="1" applyBorder="1" applyAlignment="1" applyProtection="1">
      <alignment horizontal="center"/>
    </xf>
    <xf numFmtId="3" fontId="13" fillId="5" borderId="70" xfId="0" applyNumberFormat="1" applyFont="1" applyFill="1" applyBorder="1" applyAlignment="1" applyProtection="1">
      <alignment horizontal="center"/>
    </xf>
    <xf numFmtId="0" fontId="0" fillId="5" borderId="13" xfId="1" applyNumberFormat="1" applyFont="1" applyFill="1" applyBorder="1" applyProtection="1"/>
    <xf numFmtId="0" fontId="0" fillId="0" borderId="0" xfId="4" applyFont="1" applyBorder="1" applyProtection="1"/>
    <xf numFmtId="0" fontId="0" fillId="5" borderId="51" xfId="0" applyFont="1" applyFill="1" applyBorder="1" applyAlignment="1" applyProtection="1">
      <alignment horizontal="left" wrapText="1"/>
    </xf>
    <xf numFmtId="0" fontId="0" fillId="5" borderId="55" xfId="0" applyFont="1" applyFill="1" applyBorder="1" applyProtection="1"/>
    <xf numFmtId="0" fontId="7" fillId="0" borderId="0" xfId="0" applyFont="1" applyProtection="1"/>
    <xf numFmtId="0" fontId="3" fillId="5" borderId="55" xfId="0" applyFont="1" applyFill="1" applyBorder="1" applyAlignment="1" applyProtection="1">
      <alignment wrapText="1"/>
    </xf>
    <xf numFmtId="0" fontId="0" fillId="0" borderId="34" xfId="0" applyFill="1" applyBorder="1" applyAlignment="1" applyProtection="1">
      <alignment wrapText="1"/>
    </xf>
    <xf numFmtId="0" fontId="3" fillId="5" borderId="32" xfId="0" applyFont="1" applyFill="1" applyBorder="1" applyAlignment="1" applyProtection="1">
      <alignment wrapText="1"/>
    </xf>
    <xf numFmtId="0" fontId="3" fillId="5" borderId="63" xfId="0" applyFont="1" applyFill="1" applyBorder="1" applyAlignment="1" applyProtection="1">
      <alignment horizontal="center" vertical="center" wrapText="1"/>
    </xf>
    <xf numFmtId="0" fontId="3" fillId="5" borderId="3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165" fontId="2" fillId="5" borderId="23" xfId="1" applyNumberFormat="1" applyFont="1" applyFill="1" applyBorder="1" applyProtection="1"/>
    <xf numFmtId="165" fontId="5" fillId="5" borderId="64" xfId="1" applyNumberFormat="1" applyFont="1" applyFill="1" applyBorder="1" applyProtection="1"/>
    <xf numFmtId="165" fontId="2" fillId="5" borderId="21" xfId="1" applyNumberFormat="1" applyFont="1" applyFill="1" applyBorder="1" applyProtection="1"/>
    <xf numFmtId="0" fontId="2" fillId="5" borderId="65" xfId="0" applyFont="1" applyFill="1" applyBorder="1" applyAlignment="1" applyProtection="1"/>
    <xf numFmtId="165" fontId="2" fillId="5" borderId="12" xfId="1" applyNumberFormat="1" applyFont="1" applyFill="1" applyBorder="1" applyProtection="1"/>
    <xf numFmtId="0" fontId="2" fillId="5" borderId="11" xfId="0" applyFont="1" applyFill="1" applyBorder="1" applyAlignment="1" applyProtection="1"/>
    <xf numFmtId="165" fontId="2" fillId="5" borderId="1" xfId="1" applyNumberFormat="1" applyFont="1" applyFill="1" applyBorder="1" applyProtection="1"/>
    <xf numFmtId="0" fontId="2" fillId="5" borderId="11" xfId="0" applyFont="1" applyFill="1" applyBorder="1" applyAlignment="1" applyProtection="1">
      <alignment wrapText="1"/>
    </xf>
    <xf numFmtId="0" fontId="2" fillId="5" borderId="11" xfId="0" applyFont="1" applyFill="1" applyBorder="1" applyAlignment="1" applyProtection="1">
      <alignment vertical="top" wrapText="1"/>
    </xf>
    <xf numFmtId="165" fontId="2" fillId="5" borderId="33" xfId="1" applyNumberFormat="1" applyFont="1" applyFill="1" applyBorder="1" applyProtection="1"/>
    <xf numFmtId="0" fontId="27" fillId="5" borderId="66" xfId="0" applyFont="1" applyFill="1" applyBorder="1" applyAlignment="1" applyProtection="1">
      <alignment horizontal="right" vertical="top" wrapText="1"/>
    </xf>
    <xf numFmtId="9" fontId="5" fillId="5" borderId="34" xfId="6" applyFont="1" applyFill="1" applyBorder="1" applyProtection="1"/>
    <xf numFmtId="165" fontId="5" fillId="5" borderId="34" xfId="1" applyNumberFormat="1" applyFont="1" applyFill="1" applyBorder="1" applyProtection="1"/>
    <xf numFmtId="0" fontId="2" fillId="6" borderId="31" xfId="0" applyFont="1" applyFill="1" applyBorder="1" applyProtection="1"/>
    <xf numFmtId="165" fontId="5" fillId="6" borderId="60" xfId="1" applyNumberFormat="1" applyFont="1" applyFill="1" applyBorder="1" applyProtection="1"/>
    <xf numFmtId="165" fontId="5" fillId="5" borderId="60" xfId="1" applyNumberFormat="1" applyFont="1" applyFill="1" applyBorder="1" applyProtection="1"/>
    <xf numFmtId="9" fontId="2" fillId="5" borderId="32" xfId="6" applyFont="1" applyFill="1" applyBorder="1" applyProtection="1"/>
    <xf numFmtId="9" fontId="5" fillId="5" borderId="10" xfId="6" applyFont="1" applyFill="1" applyBorder="1" applyProtection="1"/>
    <xf numFmtId="165" fontId="5" fillId="5" borderId="10" xfId="1" applyNumberFormat="1" applyFont="1" applyFill="1" applyBorder="1" applyProtection="1"/>
    <xf numFmtId="165" fontId="2" fillId="5" borderId="32" xfId="1" applyNumberFormat="1" applyFont="1" applyFill="1" applyBorder="1" applyProtection="1"/>
    <xf numFmtId="0" fontId="27" fillId="5" borderId="21" xfId="0" applyFont="1" applyFill="1" applyBorder="1" applyAlignment="1" applyProtection="1">
      <alignment horizontal="right" vertical="top" wrapText="1"/>
    </xf>
    <xf numFmtId="9" fontId="5" fillId="5" borderId="61" xfId="6" applyFont="1" applyFill="1" applyBorder="1" applyProtection="1"/>
    <xf numFmtId="0" fontId="3" fillId="5" borderId="32" xfId="0" applyFont="1" applyFill="1" applyBorder="1" applyAlignment="1" applyProtection="1">
      <alignment horizontal="right" wrapText="1"/>
    </xf>
    <xf numFmtId="165" fontId="27" fillId="5" borderId="32" xfId="1" applyNumberFormat="1" applyFont="1" applyFill="1" applyBorder="1" applyProtection="1"/>
    <xf numFmtId="0" fontId="27" fillId="5" borderId="32" xfId="0" applyFont="1" applyFill="1" applyBorder="1" applyAlignment="1" applyProtection="1">
      <alignment horizontal="right" vertical="top" wrapText="1"/>
    </xf>
    <xf numFmtId="165" fontId="27" fillId="5" borderId="63" xfId="1" applyNumberFormat="1" applyFont="1" applyFill="1" applyBorder="1" applyProtection="1"/>
    <xf numFmtId="0" fontId="2" fillId="0" borderId="13" xfId="0" applyFont="1" applyFill="1" applyBorder="1" applyAlignment="1" applyProtection="1">
      <alignment wrapText="1"/>
    </xf>
    <xf numFmtId="0" fontId="6" fillId="0" borderId="0" xfId="0" applyFont="1" applyBorder="1" applyAlignment="1" applyProtection="1">
      <alignment horizontal="center" wrapText="1"/>
    </xf>
    <xf numFmtId="0" fontId="3" fillId="0" borderId="0" xfId="0" applyFont="1" applyBorder="1" applyProtection="1"/>
    <xf numFmtId="165" fontId="3" fillId="0" borderId="0" xfId="1" applyNumberFormat="1" applyFont="1" applyFill="1" applyProtection="1"/>
    <xf numFmtId="43" fontId="29" fillId="0" borderId="0" xfId="0" applyNumberFormat="1" applyFont="1" applyProtection="1"/>
    <xf numFmtId="43" fontId="2" fillId="0" borderId="0" xfId="0" applyNumberFormat="1" applyFont="1" applyProtection="1"/>
    <xf numFmtId="0" fontId="2" fillId="0" borderId="0" xfId="0" applyFont="1" applyFill="1" applyBorder="1" applyAlignment="1" applyProtection="1">
      <alignment wrapText="1"/>
    </xf>
    <xf numFmtId="165" fontId="27" fillId="5" borderId="61" xfId="1" applyNumberFormat="1" applyFont="1" applyFill="1" applyBorder="1" applyProtection="1"/>
    <xf numFmtId="165" fontId="27" fillId="5" borderId="57" xfId="1" applyNumberFormat="1" applyFont="1" applyFill="1" applyBorder="1" applyProtection="1"/>
    <xf numFmtId="0" fontId="12" fillId="0" borderId="0" xfId="0" applyFont="1" applyProtection="1"/>
    <xf numFmtId="0" fontId="21" fillId="5" borderId="50" xfId="0" applyFont="1" applyFill="1" applyBorder="1" applyProtection="1"/>
    <xf numFmtId="0" fontId="20" fillId="5" borderId="25" xfId="0" applyFont="1" applyFill="1" applyBorder="1" applyProtection="1"/>
    <xf numFmtId="0" fontId="2" fillId="0" borderId="25" xfId="0" applyFont="1" applyBorder="1" applyProtection="1"/>
    <xf numFmtId="0" fontId="2" fillId="0" borderId="0" xfId="0" applyFont="1" applyFill="1" applyBorder="1" applyProtection="1"/>
    <xf numFmtId="0" fontId="3" fillId="5" borderId="4" xfId="0" applyFont="1" applyFill="1" applyBorder="1" applyProtection="1"/>
    <xf numFmtId="0" fontId="2" fillId="5" borderId="5" xfId="0" applyFont="1" applyFill="1" applyBorder="1" applyProtection="1"/>
    <xf numFmtId="0" fontId="2" fillId="5" borderId="6" xfId="0" applyFont="1" applyFill="1" applyBorder="1" applyProtection="1"/>
    <xf numFmtId="0" fontId="2" fillId="5" borderId="7" xfId="0" applyFont="1" applyFill="1" applyBorder="1" applyProtection="1"/>
    <xf numFmtId="0" fontId="2" fillId="5" borderId="0" xfId="0" applyFont="1" applyFill="1" applyBorder="1" applyProtection="1"/>
    <xf numFmtId="0" fontId="2" fillId="5" borderId="8" xfId="0" applyFont="1" applyFill="1" applyBorder="1" applyProtection="1"/>
    <xf numFmtId="165" fontId="2" fillId="5" borderId="9" xfId="1" applyNumberFormat="1" applyFont="1" applyFill="1" applyBorder="1" applyProtection="1"/>
    <xf numFmtId="165" fontId="2" fillId="5" borderId="22" xfId="1" applyNumberFormat="1" applyFont="1" applyFill="1" applyBorder="1" applyProtection="1"/>
    <xf numFmtId="165" fontId="2" fillId="5" borderId="53" xfId="1" applyNumberFormat="1" applyFont="1" applyFill="1" applyBorder="1" applyProtection="1"/>
    <xf numFmtId="165" fontId="2" fillId="5" borderId="54" xfId="1" applyNumberFormat="1" applyFont="1" applyFill="1" applyBorder="1" applyProtection="1"/>
    <xf numFmtId="165" fontId="3" fillId="5" borderId="56" xfId="0" applyNumberFormat="1" applyFont="1" applyFill="1" applyBorder="1" applyProtection="1"/>
    <xf numFmtId="165" fontId="3" fillId="5" borderId="57" xfId="0" applyNumberFormat="1" applyFont="1" applyFill="1" applyBorder="1" applyProtection="1"/>
    <xf numFmtId="0" fontId="2" fillId="5" borderId="20" xfId="0" applyFont="1" applyFill="1" applyBorder="1" applyAlignment="1" applyProtection="1">
      <alignment wrapText="1"/>
    </xf>
    <xf numFmtId="0" fontId="2" fillId="5" borderId="19" xfId="0" applyFont="1" applyFill="1" applyBorder="1" applyProtection="1"/>
    <xf numFmtId="165" fontId="2" fillId="5" borderId="20" xfId="1" applyNumberFormat="1" applyFont="1" applyFill="1" applyBorder="1" applyProtection="1"/>
    <xf numFmtId="165" fontId="2" fillId="5" borderId="37" xfId="1" applyNumberFormat="1" applyFont="1" applyFill="1" applyBorder="1" applyProtection="1"/>
    <xf numFmtId="14" fontId="5" fillId="5" borderId="18" xfId="0" applyNumberFormat="1" applyFont="1" applyFill="1" applyBorder="1" applyAlignment="1" applyProtection="1">
      <alignment wrapText="1"/>
    </xf>
    <xf numFmtId="0" fontId="5" fillId="5" borderId="1" xfId="0" applyFont="1" applyFill="1" applyBorder="1" applyAlignment="1" applyProtection="1">
      <alignment wrapText="1"/>
    </xf>
    <xf numFmtId="0" fontId="5" fillId="5" borderId="9" xfId="0" applyFont="1" applyFill="1" applyBorder="1" applyAlignment="1" applyProtection="1">
      <alignment wrapText="1"/>
    </xf>
    <xf numFmtId="0" fontId="5" fillId="5" borderId="45" xfId="0" applyFont="1" applyFill="1" applyBorder="1" applyAlignment="1" applyProtection="1">
      <alignment wrapText="1"/>
    </xf>
    <xf numFmtId="0" fontId="5" fillId="5" borderId="18" xfId="0" applyFont="1" applyFill="1" applyBorder="1" applyAlignment="1" applyProtection="1">
      <alignment wrapText="1"/>
    </xf>
    <xf numFmtId="0" fontId="5" fillId="5" borderId="48" xfId="0" applyFont="1" applyFill="1" applyBorder="1" applyAlignment="1" applyProtection="1">
      <alignment wrapText="1"/>
    </xf>
    <xf numFmtId="0" fontId="2" fillId="5" borderId="48" xfId="0" applyFont="1" applyFill="1" applyBorder="1" applyAlignment="1" applyProtection="1">
      <alignment wrapText="1"/>
    </xf>
    <xf numFmtId="14" fontId="5" fillId="5" borderId="20" xfId="0" applyNumberFormat="1" applyFont="1" applyFill="1" applyBorder="1" applyAlignment="1" applyProtection="1">
      <alignment wrapText="1"/>
    </xf>
    <xf numFmtId="0" fontId="5" fillId="5" borderId="21" xfId="0" applyFont="1" applyFill="1" applyBorder="1" applyProtection="1"/>
    <xf numFmtId="0" fontId="5" fillId="5" borderId="21" xfId="0" applyFont="1" applyFill="1" applyBorder="1" applyAlignment="1" applyProtection="1">
      <alignment wrapText="1"/>
    </xf>
    <xf numFmtId="0" fontId="5" fillId="5" borderId="26" xfId="0" applyFont="1" applyFill="1" applyBorder="1" applyAlignment="1" applyProtection="1">
      <alignment wrapText="1"/>
    </xf>
    <xf numFmtId="0" fontId="5" fillId="5" borderId="46" xfId="0" applyFont="1" applyFill="1" applyBorder="1" applyAlignment="1" applyProtection="1">
      <alignment wrapText="1"/>
    </xf>
    <xf numFmtId="0" fontId="5" fillId="5" borderId="20" xfId="0" applyFont="1" applyFill="1" applyBorder="1" applyAlignment="1" applyProtection="1">
      <alignment wrapText="1"/>
    </xf>
    <xf numFmtId="0" fontId="5" fillId="5" borderId="49" xfId="0" applyFont="1" applyFill="1" applyBorder="1" applyAlignment="1" applyProtection="1">
      <alignment wrapText="1"/>
    </xf>
    <xf numFmtId="0" fontId="2" fillId="5" borderId="49" xfId="0" applyFont="1" applyFill="1" applyBorder="1" applyAlignment="1" applyProtection="1">
      <alignment wrapText="1"/>
    </xf>
    <xf numFmtId="0" fontId="5" fillId="5" borderId="23" xfId="0" applyFont="1" applyFill="1" applyBorder="1" applyProtection="1"/>
    <xf numFmtId="14" fontId="5" fillId="0" borderId="30" xfId="0" applyNumberFormat="1" applyFont="1" applyFill="1" applyBorder="1" applyAlignment="1" applyProtection="1">
      <alignment wrapText="1"/>
    </xf>
    <xf numFmtId="0" fontId="5" fillId="0" borderId="30" xfId="0" applyFont="1" applyFill="1" applyBorder="1" applyProtection="1"/>
    <xf numFmtId="0" fontId="5" fillId="0" borderId="30" xfId="0" applyFont="1" applyFill="1" applyBorder="1" applyAlignment="1" applyProtection="1">
      <alignment wrapText="1"/>
    </xf>
    <xf numFmtId="0" fontId="5" fillId="0" borderId="0" xfId="0" applyFont="1" applyFill="1" applyBorder="1" applyProtection="1"/>
    <xf numFmtId="0" fontId="7" fillId="5" borderId="1" xfId="0" applyFont="1" applyFill="1" applyBorder="1" applyAlignment="1" applyProtection="1">
      <alignment wrapText="1"/>
    </xf>
    <xf numFmtId="0" fontId="7" fillId="5" borderId="9" xfId="0" applyFont="1" applyFill="1" applyBorder="1" applyAlignment="1" applyProtection="1">
      <alignment wrapText="1"/>
    </xf>
    <xf numFmtId="0" fontId="7" fillId="5" borderId="0" xfId="0" applyFont="1" applyFill="1" applyAlignment="1" applyProtection="1">
      <alignment wrapText="1"/>
    </xf>
    <xf numFmtId="0" fontId="7" fillId="5" borderId="21" xfId="0" applyFont="1" applyFill="1" applyBorder="1" applyProtection="1"/>
    <xf numFmtId="0" fontId="7" fillId="5" borderId="26" xfId="0" applyFont="1" applyFill="1" applyBorder="1" applyProtection="1"/>
    <xf numFmtId="165" fontId="2" fillId="5" borderId="41" xfId="1" applyNumberFormat="1" applyFont="1" applyFill="1" applyBorder="1" applyProtection="1"/>
    <xf numFmtId="0" fontId="2" fillId="5" borderId="58" xfId="0" applyFont="1" applyFill="1" applyBorder="1" applyProtection="1"/>
    <xf numFmtId="0" fontId="7" fillId="5" borderId="59" xfId="0" applyFont="1" applyFill="1" applyBorder="1" applyProtection="1"/>
    <xf numFmtId="165" fontId="3" fillId="5" borderId="36" xfId="1" applyNumberFormat="1" applyFont="1" applyFill="1" applyBorder="1" applyProtection="1"/>
    <xf numFmtId="0" fontId="3" fillId="5" borderId="60" xfId="0" applyFont="1" applyFill="1" applyBorder="1" applyAlignment="1" applyProtection="1">
      <alignment wrapText="1"/>
    </xf>
    <xf numFmtId="0" fontId="2" fillId="5" borderId="25" xfId="0" applyFont="1" applyFill="1" applyBorder="1" applyProtection="1"/>
    <xf numFmtId="0" fontId="3" fillId="5" borderId="25" xfId="0" applyFont="1" applyFill="1" applyBorder="1" applyAlignment="1" applyProtection="1">
      <alignment wrapText="1"/>
    </xf>
    <xf numFmtId="0" fontId="27" fillId="5" borderId="22" xfId="0" applyFont="1" applyFill="1" applyBorder="1" applyAlignment="1" applyProtection="1">
      <alignment horizontal="right" vertical="top"/>
    </xf>
    <xf numFmtId="0" fontId="0" fillId="5" borderId="15" xfId="0" applyFont="1" applyFill="1" applyBorder="1" applyAlignment="1" applyProtection="1">
      <alignment wrapText="1"/>
    </xf>
    <xf numFmtId="0" fontId="3" fillId="5" borderId="4" xfId="0" applyFont="1" applyFill="1" applyBorder="1" applyAlignment="1" applyProtection="1">
      <alignment horizontal="left" wrapText="1"/>
    </xf>
    <xf numFmtId="0" fontId="3" fillId="5" borderId="27" xfId="0" applyFont="1" applyFill="1" applyBorder="1" applyAlignment="1" applyProtection="1">
      <alignment horizontal="left" wrapText="1"/>
    </xf>
    <xf numFmtId="0" fontId="3" fillId="5" borderId="39" xfId="0" applyFont="1" applyFill="1" applyBorder="1" applyAlignment="1" applyProtection="1">
      <alignment horizontal="left" wrapText="1"/>
    </xf>
    <xf numFmtId="0" fontId="3" fillId="5" borderId="41" xfId="0" applyFont="1" applyFill="1" applyBorder="1" applyAlignment="1" applyProtection="1">
      <alignment horizontal="left" wrapText="1"/>
    </xf>
    <xf numFmtId="0" fontId="3" fillId="5" borderId="43" xfId="0" applyFont="1" applyFill="1" applyBorder="1" applyAlignment="1" applyProtection="1">
      <alignment horizontal="left" wrapText="1"/>
    </xf>
    <xf numFmtId="0" fontId="0" fillId="5" borderId="29" xfId="0" applyFont="1" applyFill="1" applyBorder="1" applyAlignment="1" applyProtection="1">
      <alignment wrapText="1"/>
    </xf>
    <xf numFmtId="0" fontId="0" fillId="5" borderId="69" xfId="0" applyFont="1" applyFill="1" applyBorder="1" applyAlignment="1" applyProtection="1">
      <alignment horizontal="left" wrapText="1"/>
    </xf>
    <xf numFmtId="165" fontId="0" fillId="5" borderId="9" xfId="1" applyNumberFormat="1" applyFont="1" applyFill="1" applyBorder="1" applyAlignment="1" applyProtection="1">
      <alignment wrapText="1"/>
    </xf>
    <xf numFmtId="165" fontId="0" fillId="5" borderId="22" xfId="1" applyNumberFormat="1" applyFont="1" applyFill="1" applyBorder="1" applyAlignment="1" applyProtection="1">
      <alignment wrapText="1"/>
    </xf>
    <xf numFmtId="0" fontId="2" fillId="5" borderId="18" xfId="0" applyFont="1" applyFill="1" applyBorder="1" applyAlignment="1" applyProtection="1"/>
    <xf numFmtId="0" fontId="2" fillId="5" borderId="18" xfId="0" applyFont="1" applyFill="1" applyBorder="1" applyAlignment="1" applyProtection="1">
      <alignment wrapText="1"/>
    </xf>
    <xf numFmtId="0" fontId="2" fillId="5" borderId="52" xfId="0" applyFont="1" applyFill="1" applyBorder="1" applyAlignment="1" applyProtection="1">
      <alignment wrapText="1"/>
    </xf>
    <xf numFmtId="165" fontId="0" fillId="5" borderId="53" xfId="1" applyNumberFormat="1" applyFont="1" applyFill="1" applyBorder="1" applyAlignment="1" applyProtection="1">
      <alignment wrapText="1"/>
    </xf>
    <xf numFmtId="165" fontId="0" fillId="5" borderId="54" xfId="1" applyNumberFormat="1" applyFont="1" applyFill="1" applyBorder="1" applyAlignment="1" applyProtection="1">
      <alignment wrapText="1"/>
    </xf>
    <xf numFmtId="165" fontId="3" fillId="5" borderId="56" xfId="0" applyNumberFormat="1" applyFont="1" applyFill="1" applyBorder="1" applyAlignment="1" applyProtection="1">
      <alignment wrapText="1"/>
    </xf>
    <xf numFmtId="165" fontId="3" fillId="5" borderId="57" xfId="0" applyNumberFormat="1" applyFont="1" applyFill="1" applyBorder="1" applyAlignment="1" applyProtection="1">
      <alignment wrapText="1"/>
    </xf>
    <xf numFmtId="0" fontId="0" fillId="0" borderId="0" xfId="0" applyAlignment="1" applyProtection="1">
      <alignment wrapText="1"/>
      <protection locked="0"/>
    </xf>
    <xf numFmtId="0" fontId="0" fillId="0" borderId="0" xfId="0" applyProtection="1">
      <protection locked="0"/>
    </xf>
    <xf numFmtId="0" fontId="0" fillId="0" borderId="71" xfId="0" applyNumberFormat="1" applyFont="1" applyFill="1" applyBorder="1" applyProtection="1"/>
    <xf numFmtId="0" fontId="0" fillId="5" borderId="32" xfId="3" applyFont="1" applyFill="1" applyBorder="1" applyAlignment="1" applyProtection="1">
      <alignment wrapText="1"/>
    </xf>
    <xf numFmtId="0" fontId="7" fillId="0" borderId="0" xfId="4" applyFont="1" applyBorder="1" applyProtection="1"/>
    <xf numFmtId="0" fontId="3" fillId="0" borderId="34" xfId="0" applyFont="1" applyBorder="1" applyProtection="1"/>
    <xf numFmtId="0" fontId="3" fillId="0" borderId="0" xfId="0" applyFont="1" applyProtection="1">
      <protection locked="0"/>
    </xf>
    <xf numFmtId="0" fontId="0" fillId="0" borderId="0" xfId="0" applyFont="1" applyAlignment="1" applyProtection="1"/>
    <xf numFmtId="0" fontId="7" fillId="0" borderId="0" xfId="4" applyFont="1" applyFill="1" applyProtection="1"/>
    <xf numFmtId="0" fontId="28" fillId="0" borderId="0" xfId="0" applyFont="1" applyFill="1" applyProtection="1"/>
    <xf numFmtId="43" fontId="2" fillId="0" borderId="0" xfId="0" applyNumberFormat="1" applyFont="1" applyFill="1" applyBorder="1" applyProtection="1"/>
    <xf numFmtId="0" fontId="27" fillId="5" borderId="31" xfId="0" applyFont="1" applyFill="1" applyBorder="1" applyAlignment="1" applyProtection="1">
      <alignment horizontal="right" vertical="top" wrapText="1"/>
    </xf>
    <xf numFmtId="0" fontId="0" fillId="5" borderId="2" xfId="0" applyFont="1" applyFill="1" applyBorder="1" applyAlignment="1" applyProtection="1">
      <alignment wrapText="1"/>
    </xf>
    <xf numFmtId="0" fontId="7" fillId="0" borderId="0" xfId="4" applyFont="1" applyFill="1" applyBorder="1" applyProtection="1"/>
    <xf numFmtId="0" fontId="0" fillId="5" borderId="17" xfId="0" applyFont="1" applyFill="1" applyBorder="1" applyProtection="1"/>
    <xf numFmtId="9" fontId="3" fillId="5" borderId="0" xfId="6" applyFont="1" applyFill="1" applyBorder="1" applyProtection="1"/>
    <xf numFmtId="0" fontId="0" fillId="2" borderId="1" xfId="0" applyFont="1" applyFill="1" applyBorder="1" applyAlignment="1" applyProtection="1">
      <alignment wrapText="1"/>
      <protection locked="0"/>
    </xf>
    <xf numFmtId="0" fontId="0" fillId="2" borderId="9" xfId="0" applyFont="1" applyFill="1" applyBorder="1" applyAlignment="1" applyProtection="1">
      <alignment wrapText="1"/>
      <protection locked="0"/>
    </xf>
    <xf numFmtId="0" fontId="0" fillId="2" borderId="45" xfId="0" applyFont="1" applyFill="1" applyBorder="1" applyAlignment="1" applyProtection="1">
      <alignment wrapText="1"/>
      <protection locked="0"/>
    </xf>
    <xf numFmtId="0" fontId="0" fillId="2" borderId="18" xfId="0" applyFont="1" applyFill="1" applyBorder="1" applyAlignment="1" applyProtection="1">
      <alignment wrapText="1"/>
      <protection locked="0"/>
    </xf>
    <xf numFmtId="0" fontId="3" fillId="5" borderId="7" xfId="0" applyFont="1" applyFill="1" applyBorder="1" applyProtection="1"/>
    <xf numFmtId="0" fontId="30" fillId="5" borderId="7" xfId="0" applyFont="1" applyFill="1" applyBorder="1" applyAlignment="1">
      <alignment vertical="center"/>
    </xf>
    <xf numFmtId="0" fontId="30" fillId="5" borderId="7" xfId="0" applyFont="1" applyFill="1" applyBorder="1" applyAlignment="1">
      <alignment horizontal="left" vertical="center" indent="1"/>
    </xf>
    <xf numFmtId="0" fontId="3" fillId="5" borderId="36" xfId="0" applyFont="1" applyFill="1" applyBorder="1" applyProtection="1"/>
    <xf numFmtId="165" fontId="0" fillId="5" borderId="72" xfId="1" applyNumberFormat="1" applyFont="1" applyFill="1" applyBorder="1" applyAlignment="1" applyProtection="1">
      <alignment wrapText="1"/>
    </xf>
    <xf numFmtId="0" fontId="2" fillId="6" borderId="34" xfId="0" applyFont="1" applyFill="1" applyBorder="1" applyProtection="1"/>
    <xf numFmtId="165" fontId="0" fillId="6" borderId="34" xfId="1" applyNumberFormat="1" applyFont="1" applyFill="1" applyBorder="1" applyProtection="1"/>
    <xf numFmtId="165" fontId="2" fillId="6" borderId="13" xfId="1" applyNumberFormat="1" applyFont="1" applyFill="1" applyBorder="1" applyProtection="1"/>
    <xf numFmtId="165" fontId="5" fillId="6" borderId="67" xfId="1" applyNumberFormat="1" applyFont="1" applyFill="1" applyBorder="1" applyProtection="1"/>
    <xf numFmtId="165" fontId="0" fillId="6" borderId="31" xfId="1" applyNumberFormat="1" applyFont="1" applyFill="1" applyBorder="1" applyProtection="1"/>
    <xf numFmtId="165" fontId="2" fillId="6" borderId="68" xfId="1" applyNumberFormat="1" applyFont="1" applyFill="1" applyBorder="1" applyProtection="1"/>
    <xf numFmtId="0" fontId="2" fillId="6" borderId="62" xfId="0" applyFont="1" applyFill="1" applyBorder="1" applyAlignment="1" applyProtection="1">
      <alignment vertical="top" wrapText="1"/>
    </xf>
    <xf numFmtId="0" fontId="2" fillId="6" borderId="28" xfId="0" applyFont="1" applyFill="1" applyBorder="1" applyAlignment="1" applyProtection="1">
      <alignment vertical="top" wrapText="1"/>
    </xf>
    <xf numFmtId="0" fontId="0" fillId="6" borderId="12" xfId="0" applyFont="1" applyFill="1" applyBorder="1" applyProtection="1"/>
    <xf numFmtId="0" fontId="0" fillId="6" borderId="34" xfId="0" applyFont="1" applyFill="1" applyBorder="1" applyProtection="1"/>
    <xf numFmtId="0" fontId="0" fillId="6" borderId="31" xfId="0" applyFont="1" applyFill="1" applyBorder="1" applyProtection="1"/>
    <xf numFmtId="0" fontId="2" fillId="6" borderId="14" xfId="0" applyFont="1" applyFill="1" applyBorder="1" applyProtection="1"/>
    <xf numFmtId="0" fontId="2" fillId="6" borderId="0" xfId="0" applyFont="1" applyFill="1" applyBorder="1" applyProtection="1"/>
    <xf numFmtId="164" fontId="13" fillId="6" borderId="0" xfId="1" applyNumberFormat="1" applyFont="1" applyFill="1" applyBorder="1" applyAlignment="1" applyProtection="1">
      <alignment horizontal="center"/>
    </xf>
    <xf numFmtId="164" fontId="13" fillId="6" borderId="0" xfId="0" applyNumberFormat="1" applyFont="1" applyFill="1" applyBorder="1" applyAlignment="1" applyProtection="1">
      <alignment horizontal="center"/>
    </xf>
    <xf numFmtId="0" fontId="0" fillId="5" borderId="17" xfId="0" applyFont="1" applyFill="1" applyBorder="1" applyAlignment="1" applyProtection="1">
      <alignment horizontal="left" wrapText="1"/>
    </xf>
    <xf numFmtId="0" fontId="0" fillId="5" borderId="20" xfId="0" applyFont="1" applyFill="1" applyBorder="1" applyAlignment="1" applyProtection="1">
      <alignment wrapText="1"/>
    </xf>
    <xf numFmtId="0" fontId="0" fillId="5" borderId="19" xfId="0" applyFont="1" applyFill="1" applyBorder="1" applyProtection="1"/>
    <xf numFmtId="0" fontId="0" fillId="0" borderId="13" xfId="4" applyFont="1" applyBorder="1" applyProtection="1"/>
    <xf numFmtId="0" fontId="0" fillId="5" borderId="27" xfId="0" applyFont="1" applyFill="1" applyBorder="1" applyAlignment="1" applyProtection="1">
      <alignment horizontal="left" wrapText="1"/>
    </xf>
    <xf numFmtId="0" fontId="0" fillId="0" borderId="0" xfId="0" applyFont="1" applyAlignment="1" applyProtection="1">
      <alignment vertical="top"/>
    </xf>
    <xf numFmtId="0" fontId="0" fillId="5" borderId="26" xfId="0" applyFont="1" applyFill="1" applyBorder="1" applyProtection="1"/>
    <xf numFmtId="0" fontId="0" fillId="6" borderId="0" xfId="0" applyFont="1" applyFill="1" applyProtection="1"/>
    <xf numFmtId="0" fontId="9" fillId="0" borderId="0" xfId="4" applyFont="1" applyBorder="1" applyProtection="1"/>
    <xf numFmtId="0" fontId="2" fillId="5" borderId="74" xfId="0" applyFont="1" applyFill="1" applyBorder="1" applyAlignment="1" applyProtection="1">
      <alignment wrapText="1"/>
    </xf>
    <xf numFmtId="0" fontId="0" fillId="5" borderId="75" xfId="0" applyFont="1" applyFill="1" applyBorder="1" applyAlignment="1" applyProtection="1">
      <alignment wrapText="1"/>
    </xf>
    <xf numFmtId="165" fontId="0" fillId="5" borderId="70" xfId="1" applyNumberFormat="1" applyFont="1" applyFill="1" applyBorder="1" applyAlignment="1" applyProtection="1">
      <alignment wrapText="1"/>
    </xf>
    <xf numFmtId="165" fontId="2" fillId="5" borderId="10" xfId="0" applyNumberFormat="1" applyFont="1" applyFill="1" applyBorder="1" applyProtection="1"/>
    <xf numFmtId="165" fontId="2" fillId="5" borderId="1" xfId="0" applyNumberFormat="1" applyFont="1" applyFill="1" applyBorder="1" applyProtection="1"/>
    <xf numFmtId="165" fontId="2" fillId="5" borderId="33" xfId="0" applyNumberFormat="1" applyFont="1" applyFill="1" applyBorder="1" applyProtection="1"/>
    <xf numFmtId="165" fontId="2" fillId="5" borderId="32" xfId="0" applyNumberFormat="1" applyFont="1" applyFill="1" applyBorder="1" applyProtection="1"/>
    <xf numFmtId="165" fontId="2" fillId="5" borderId="35" xfId="0" applyNumberFormat="1" applyFont="1" applyFill="1" applyBorder="1" applyProtection="1"/>
    <xf numFmtId="0" fontId="3" fillId="0" borderId="0" xfId="0" applyFont="1" applyBorder="1" applyAlignment="1" applyProtection="1">
      <alignment horizontal="center"/>
    </xf>
    <xf numFmtId="0" fontId="9" fillId="5" borderId="38" xfId="0" applyFont="1" applyFill="1" applyBorder="1" applyProtection="1"/>
    <xf numFmtId="0" fontId="7" fillId="5" borderId="76" xfId="0" applyFont="1" applyFill="1" applyBorder="1" applyProtection="1"/>
    <xf numFmtId="0" fontId="7" fillId="5" borderId="22" xfId="0" applyFont="1" applyFill="1" applyBorder="1" applyProtection="1"/>
    <xf numFmtId="0" fontId="3" fillId="5" borderId="51" xfId="0" applyFont="1" applyFill="1" applyBorder="1" applyAlignment="1" applyProtection="1">
      <alignment horizontal="left" wrapText="1"/>
    </xf>
    <xf numFmtId="0" fontId="3" fillId="5" borderId="16" xfId="0" applyFont="1" applyFill="1" applyBorder="1" applyAlignment="1" applyProtection="1">
      <alignment horizontal="left" wrapText="1"/>
    </xf>
    <xf numFmtId="0" fontId="0" fillId="5" borderId="34" xfId="0" applyFill="1" applyBorder="1" applyAlignment="1" applyProtection="1">
      <alignment wrapText="1"/>
    </xf>
    <xf numFmtId="0" fontId="3" fillId="0" borderId="0" xfId="0" applyNumberFormat="1" applyFont="1" applyFill="1" applyBorder="1" applyProtection="1"/>
    <xf numFmtId="0" fontId="2" fillId="0" borderId="0" xfId="0" applyNumberFormat="1" applyFont="1" applyBorder="1" applyProtection="1"/>
    <xf numFmtId="0" fontId="0" fillId="0" borderId="0" xfId="0" applyNumberFormat="1" applyFont="1" applyFill="1" applyBorder="1" applyProtection="1"/>
    <xf numFmtId="0" fontId="0" fillId="0" borderId="77" xfId="0" applyNumberFormat="1" applyFont="1" applyFill="1" applyBorder="1" applyProtection="1"/>
    <xf numFmtId="0" fontId="2" fillId="0" borderId="23" xfId="0" applyFont="1" applyFill="1" applyBorder="1" applyProtection="1"/>
    <xf numFmtId="0" fontId="6" fillId="0" borderId="0" xfId="0" applyFont="1" applyBorder="1" applyProtection="1"/>
    <xf numFmtId="0" fontId="27" fillId="0" borderId="34" xfId="3" applyFont="1" applyFill="1" applyBorder="1" applyAlignment="1" applyProtection="1">
      <alignment horizontal="left"/>
      <protection locked="0"/>
    </xf>
    <xf numFmtId="0" fontId="2" fillId="5" borderId="9" xfId="0" applyFont="1" applyFill="1" applyBorder="1" applyProtection="1"/>
    <xf numFmtId="0" fontId="7" fillId="0" borderId="0" xfId="4" applyFont="1" applyBorder="1" applyAlignment="1" applyProtection="1">
      <alignment wrapText="1"/>
    </xf>
    <xf numFmtId="0" fontId="4" fillId="0" borderId="34" xfId="2" applyFill="1" applyBorder="1" applyProtection="1"/>
    <xf numFmtId="0" fontId="4" fillId="0" borderId="31" xfId="2" applyFill="1" applyBorder="1" applyProtection="1"/>
    <xf numFmtId="0" fontId="9" fillId="5" borderId="10" xfId="1" applyNumberFormat="1" applyFont="1" applyFill="1" applyBorder="1" applyAlignment="1" applyProtection="1">
      <alignment wrapText="1"/>
    </xf>
    <xf numFmtId="0" fontId="4" fillId="0" borderId="31" xfId="2" applyFill="1" applyBorder="1" applyAlignment="1" applyProtection="1">
      <alignment wrapText="1"/>
    </xf>
    <xf numFmtId="0" fontId="4" fillId="0" borderId="34" xfId="2" applyFill="1" applyBorder="1" applyAlignment="1" applyProtection="1">
      <alignment horizontal="left" wrapText="1"/>
    </xf>
    <xf numFmtId="0" fontId="0" fillId="5" borderId="48" xfId="0" applyFont="1" applyFill="1" applyBorder="1" applyAlignment="1" applyProtection="1">
      <alignment wrapText="1"/>
      <protection locked="0"/>
    </xf>
    <xf numFmtId="0" fontId="0" fillId="5" borderId="49" xfId="0" applyFont="1" applyFill="1" applyBorder="1" applyAlignment="1" applyProtection="1">
      <alignment wrapText="1"/>
      <protection locked="0"/>
    </xf>
    <xf numFmtId="0" fontId="3" fillId="5" borderId="10" xfId="0" applyFont="1" applyFill="1" applyBorder="1" applyProtection="1"/>
    <xf numFmtId="0" fontId="3" fillId="5" borderId="78" xfId="0" applyFont="1" applyFill="1" applyBorder="1" applyProtection="1"/>
    <xf numFmtId="165" fontId="2" fillId="5" borderId="79" xfId="1" applyNumberFormat="1" applyFont="1" applyFill="1" applyBorder="1" applyProtection="1"/>
    <xf numFmtId="0" fontId="2" fillId="6" borderId="80" xfId="0" applyFont="1" applyFill="1" applyBorder="1" applyAlignment="1" applyProtection="1">
      <alignment vertical="top" wrapText="1"/>
    </xf>
    <xf numFmtId="9" fontId="2" fillId="5" borderId="31" xfId="6" applyFont="1" applyFill="1" applyBorder="1" applyProtection="1"/>
    <xf numFmtId="165" fontId="2" fillId="5" borderId="31" xfId="1" applyNumberFormat="1" applyFont="1" applyFill="1" applyBorder="1" applyProtection="1"/>
    <xf numFmtId="165" fontId="2" fillId="5" borderId="31" xfId="0" applyNumberFormat="1" applyFont="1" applyFill="1" applyBorder="1" applyProtection="1"/>
    <xf numFmtId="0" fontId="0" fillId="2" borderId="21" xfId="0" applyFont="1" applyFill="1" applyBorder="1" applyAlignment="1" applyProtection="1">
      <alignment horizontal="left" wrapText="1"/>
    </xf>
    <xf numFmtId="0" fontId="0" fillId="2" borderId="21" xfId="0" applyFont="1" applyFill="1" applyBorder="1" applyAlignment="1" applyProtection="1">
      <alignment horizontal="left"/>
    </xf>
    <xf numFmtId="0" fontId="0" fillId="2" borderId="37" xfId="0" applyFont="1" applyFill="1" applyBorder="1" applyAlignment="1" applyProtection="1">
      <alignment horizontal="left"/>
    </xf>
    <xf numFmtId="3" fontId="2" fillId="2" borderId="1" xfId="1" applyNumberFormat="1" applyFont="1" applyFill="1" applyBorder="1" applyAlignment="1" applyProtection="1">
      <alignment horizontal="left"/>
    </xf>
    <xf numFmtId="0" fontId="4" fillId="0" borderId="68" xfId="2" applyFill="1" applyBorder="1" applyProtection="1"/>
    <xf numFmtId="0" fontId="2" fillId="0" borderId="23" xfId="0" applyFont="1" applyBorder="1" applyProtection="1"/>
    <xf numFmtId="0" fontId="2" fillId="2" borderId="1" xfId="1" applyNumberFormat="1" applyFont="1" applyFill="1" applyBorder="1" applyProtection="1">
      <protection locked="0"/>
    </xf>
    <xf numFmtId="0" fontId="0" fillId="2" borderId="21" xfId="0" applyFont="1" applyFill="1" applyBorder="1" applyAlignment="1" applyProtection="1">
      <alignment horizontal="center" wrapText="1"/>
      <protection locked="0"/>
    </xf>
    <xf numFmtId="9" fontId="2" fillId="2" borderId="10" xfId="6" applyFont="1" applyFill="1" applyBorder="1" applyAlignment="1" applyProtection="1">
      <protection locked="0"/>
    </xf>
    <xf numFmtId="0" fontId="4" fillId="0" borderId="13" xfId="2" applyBorder="1" applyProtection="1"/>
    <xf numFmtId="0" fontId="0" fillId="2" borderId="21" xfId="0" applyFont="1" applyFill="1" applyBorder="1" applyAlignment="1" applyProtection="1">
      <alignment wrapText="1"/>
      <protection locked="0"/>
    </xf>
    <xf numFmtId="0" fontId="0" fillId="2" borderId="26" xfId="0" applyFont="1" applyFill="1" applyBorder="1" applyAlignment="1" applyProtection="1">
      <alignment wrapText="1"/>
      <protection locked="0"/>
    </xf>
    <xf numFmtId="0" fontId="0" fillId="5" borderId="78" xfId="0" applyFont="1" applyFill="1" applyBorder="1" applyProtection="1"/>
    <xf numFmtId="0" fontId="0" fillId="2" borderId="46" xfId="0" applyFont="1" applyFill="1" applyBorder="1" applyAlignment="1" applyProtection="1">
      <alignment wrapText="1"/>
      <protection locked="0"/>
    </xf>
    <xf numFmtId="0" fontId="0" fillId="2" borderId="20" xfId="0" applyFont="1" applyFill="1" applyBorder="1" applyAlignment="1" applyProtection="1">
      <alignment wrapText="1"/>
      <protection locked="0"/>
    </xf>
    <xf numFmtId="0" fontId="0" fillId="0" borderId="0" xfId="0" applyBorder="1" applyAlignment="1" applyProtection="1">
      <alignment wrapText="1"/>
    </xf>
    <xf numFmtId="0" fontId="4" fillId="0" borderId="0" xfId="2" applyProtection="1"/>
    <xf numFmtId="0" fontId="3" fillId="5" borderId="15" xfId="0" applyFont="1" applyFill="1" applyBorder="1" applyProtection="1"/>
    <xf numFmtId="0" fontId="3" fillId="5" borderId="17" xfId="0" applyFont="1" applyFill="1" applyBorder="1" applyAlignment="1" applyProtection="1">
      <alignment wrapText="1"/>
    </xf>
    <xf numFmtId="0" fontId="0" fillId="5" borderId="18" xfId="0" applyFont="1" applyFill="1" applyBorder="1" applyAlignment="1" applyProtection="1">
      <alignment vertical="top"/>
    </xf>
    <xf numFmtId="0" fontId="0" fillId="5" borderId="22" xfId="0" applyFont="1" applyFill="1" applyBorder="1" applyAlignment="1" applyProtection="1">
      <alignment vertical="top" wrapText="1"/>
    </xf>
    <xf numFmtId="0" fontId="0" fillId="5" borderId="73" xfId="0" applyFont="1" applyFill="1" applyBorder="1" applyAlignment="1" applyProtection="1">
      <alignment vertical="top" wrapText="1"/>
    </xf>
    <xf numFmtId="0" fontId="7" fillId="5" borderId="18" xfId="0" applyFont="1" applyFill="1" applyBorder="1" applyAlignment="1" applyProtection="1">
      <alignment vertical="top"/>
    </xf>
    <xf numFmtId="0" fontId="7" fillId="5" borderId="22" xfId="0" applyFont="1" applyFill="1" applyBorder="1" applyAlignment="1" applyProtection="1">
      <alignment vertical="top" wrapText="1"/>
    </xf>
    <xf numFmtId="0" fontId="7" fillId="5" borderId="18" xfId="0" applyFont="1" applyFill="1" applyBorder="1" applyAlignment="1" applyProtection="1">
      <alignment vertical="top" wrapText="1"/>
    </xf>
    <xf numFmtId="0" fontId="0" fillId="5" borderId="18" xfId="0" applyFont="1" applyFill="1" applyBorder="1" applyAlignment="1" applyProtection="1">
      <alignment vertical="top" wrapText="1"/>
    </xf>
    <xf numFmtId="0" fontId="0" fillId="5" borderId="11" xfId="0" applyFont="1" applyFill="1" applyBorder="1" applyAlignment="1" applyProtection="1">
      <alignment vertical="top"/>
    </xf>
    <xf numFmtId="0" fontId="0" fillId="5" borderId="0" xfId="0" applyFont="1" applyFill="1" applyAlignment="1" applyProtection="1">
      <alignment vertical="top"/>
    </xf>
    <xf numFmtId="0" fontId="0" fillId="5" borderId="20" xfId="0" applyFont="1" applyFill="1" applyBorder="1" applyAlignment="1" applyProtection="1">
      <alignment vertical="top"/>
    </xf>
    <xf numFmtId="0" fontId="0" fillId="5" borderId="19" xfId="0" applyFont="1" applyFill="1" applyBorder="1" applyAlignment="1" applyProtection="1">
      <alignment vertical="top" wrapText="1"/>
    </xf>
    <xf numFmtId="0" fontId="3" fillId="0" borderId="0" xfId="0" applyNumberFormat="1" applyFont="1" applyProtection="1"/>
    <xf numFmtId="0" fontId="3" fillId="0" borderId="71" xfId="0" applyNumberFormat="1" applyFont="1" applyFill="1" applyBorder="1" applyProtection="1"/>
    <xf numFmtId="0" fontId="33" fillId="0" borderId="0" xfId="0" applyNumberFormat="1" applyFont="1" applyFill="1" applyBorder="1" applyProtection="1"/>
    <xf numFmtId="0" fontId="27" fillId="0" borderId="0" xfId="3" applyFont="1" applyFill="1" applyBorder="1" applyAlignment="1" applyProtection="1">
      <alignment horizontal="left"/>
      <protection locked="0"/>
    </xf>
  </cellXfs>
  <cellStyles count="7">
    <cellStyle name="20% - Accent6" xfId="5" builtinId="50" customBuiltin="1"/>
    <cellStyle name="Comma" xfId="1" builtinId="3"/>
    <cellStyle name="Heading 4" xfId="4" builtinId="19" customBuiltin="1"/>
    <cellStyle name="Hyperlink" xfId="2" builtinId="8"/>
    <cellStyle name="Normal" xfId="0" builtinId="0"/>
    <cellStyle name="Percent" xfId="6" builtinId="5"/>
    <cellStyle name="Title" xfId="3" builtinId="15" customBuiltin="1"/>
  </cellStyles>
  <dxfs count="14">
    <dxf>
      <font>
        <b val="0"/>
        <i val="0"/>
        <strike val="0"/>
        <condense val="0"/>
        <extend val="0"/>
        <outline val="0"/>
        <shadow val="0"/>
        <u val="none"/>
        <vertAlign val="baseline"/>
        <sz val="12"/>
        <color auto="1"/>
        <name val="Arial"/>
        <scheme val="none"/>
      </font>
      <numFmt numFmtId="165" formatCode="_(* #,##0_);_(* \(#,##0\);_(* &quot;-&quot;??_);_(@_)"/>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65" formatCode="_(* #,##0_);_(* \(#,##0\);_(* &quot;-&quot;??_);_(@_)"/>
      <fill>
        <patternFill patternType="solid">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9" tint="0.59999389629810485"/>
        </patternFill>
      </fill>
      <alignment horizontal="general"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protection locked="1" hidden="0"/>
    </dxf>
    <dxf>
      <border outline="0">
        <left style="medium">
          <color indexed="64"/>
        </left>
        <right style="medium">
          <color indexed="64"/>
        </right>
        <top style="medium">
          <color indexed="64"/>
        </top>
        <bottom style="medium">
          <color indexed="64"/>
        </bottom>
      </border>
    </dxf>
    <dxf>
      <font>
        <strike val="0"/>
        <outline val="0"/>
        <shadow val="0"/>
        <vertAlign val="baseline"/>
        <sz val="12"/>
        <name val="Arial"/>
        <scheme val="none"/>
      </font>
      <fill>
        <patternFill patternType="solid">
          <fgColor indexed="64"/>
          <bgColor theme="9" tint="0.59999389629810485"/>
        </patternFill>
      </fill>
      <protection locked="1" hidden="0"/>
    </dxf>
    <dxf>
      <font>
        <b/>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9" tint="0.59999389629810485"/>
        </patternFill>
      </fill>
      <alignment horizontal="left" vertical="bottom" textRotation="0" wrapText="0" indent="0" justifyLastLine="0" shrinkToFit="0" readingOrder="0"/>
      <border diagonalUp="0" diagonalDown="0" outline="0">
        <left style="thin">
          <color indexed="64"/>
        </left>
        <right style="thin">
          <color indexed="64"/>
        </right>
        <top/>
        <bottom/>
      </border>
      <protection locked="1" hidden="0"/>
    </dxf>
    <dxf>
      <border outline="0">
        <top style="thin">
          <color indexed="64"/>
        </top>
      </border>
    </dxf>
    <dxf>
      <border outline="0">
        <left style="medium">
          <color indexed="64"/>
        </left>
        <right style="medium">
          <color indexed="64"/>
        </right>
        <top style="thin">
          <color indexed="64"/>
        </top>
        <bottom style="medium">
          <color indexed="64"/>
        </bottom>
      </border>
    </dxf>
    <dxf>
      <font>
        <strike val="0"/>
        <outline val="0"/>
        <shadow val="0"/>
        <u val="none"/>
        <vertAlign val="baseline"/>
        <sz val="12"/>
        <color auto="1"/>
        <name val="Arial"/>
        <scheme val="none"/>
      </font>
      <numFmt numFmtId="0" formatCode="General"/>
      <fill>
        <patternFill patternType="solid">
          <fgColor indexed="64"/>
          <bgColor theme="9" tint="0.59999389629810485"/>
        </patternFill>
      </fill>
      <protection locked="1" hidden="0"/>
    </dxf>
    <dxf>
      <border outline="0">
        <bottom style="thin">
          <color indexed="64"/>
        </bottom>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9" tint="0.59999389629810485"/>
        </patternFill>
      </fill>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3300"/>
      <color rgb="FFAD4F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8890000</xdr:colOff>
      <xdr:row>0</xdr:row>
      <xdr:rowOff>38100</xdr:rowOff>
    </xdr:from>
    <xdr:to>
      <xdr:col>0</xdr:col>
      <xdr:colOff>11331575</xdr:colOff>
      <xdr:row>3</xdr:row>
      <xdr:rowOff>8772</xdr:rowOff>
    </xdr:to>
    <xdr:pic>
      <xdr:nvPicPr>
        <xdr:cNvPr id="2" name="Picture 1" title="CalRecycle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0" y="38100"/>
          <a:ext cx="2441575" cy="5693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292226</xdr:colOff>
      <xdr:row>0</xdr:row>
      <xdr:rowOff>149679</xdr:rowOff>
    </xdr:from>
    <xdr:ext cx="2524452" cy="553140"/>
    <xdr:pic>
      <xdr:nvPicPr>
        <xdr:cNvPr id="3" name="Picture 2" title="CalRecycle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27619" y="149679"/>
          <a:ext cx="2524452" cy="55314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1295854</xdr:colOff>
      <xdr:row>0</xdr:row>
      <xdr:rowOff>56242</xdr:rowOff>
    </xdr:from>
    <xdr:to>
      <xdr:col>4</xdr:col>
      <xdr:colOff>1606713</xdr:colOff>
      <xdr:row>3</xdr:row>
      <xdr:rowOff>20564</xdr:rowOff>
    </xdr:to>
    <xdr:pic>
      <xdr:nvPicPr>
        <xdr:cNvPr id="2" name="Picture 1" title="CalRecycl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43711" y="56242"/>
          <a:ext cx="2435224" cy="5630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1295854</xdr:colOff>
      <xdr:row>0</xdr:row>
      <xdr:rowOff>56242</xdr:rowOff>
    </xdr:from>
    <xdr:to>
      <xdr:col>9</xdr:col>
      <xdr:colOff>1577534</xdr:colOff>
      <xdr:row>3</xdr:row>
      <xdr:rowOff>30089</xdr:rowOff>
    </xdr:to>
    <xdr:pic>
      <xdr:nvPicPr>
        <xdr:cNvPr id="4" name="Picture 3" title="CalRecycle 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25579" y="56242"/>
          <a:ext cx="2495549" cy="5643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2437296</xdr:colOff>
      <xdr:row>0</xdr:row>
      <xdr:rowOff>56243</xdr:rowOff>
    </xdr:from>
    <xdr:to>
      <xdr:col>7</xdr:col>
      <xdr:colOff>1931834</xdr:colOff>
      <xdr:row>3</xdr:row>
      <xdr:rowOff>20565</xdr:rowOff>
    </xdr:to>
    <xdr:pic>
      <xdr:nvPicPr>
        <xdr:cNvPr id="2" name="Picture 1" title="CalRecycle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03225" y="56243"/>
          <a:ext cx="2520270" cy="5766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29:C41" totalsRowShown="0" headerRowDxfId="13" dataDxfId="11" headerRowBorderDxfId="12" tableBorderDxfId="10" totalsRowBorderDxfId="9">
  <autoFilter ref="A29:C41" xr:uid="{00000000-0009-0000-0100-000007000000}">
    <filterColumn colId="0" hiddenButton="1"/>
    <filterColumn colId="1" hiddenButton="1"/>
    <filterColumn colId="2" hiddenButton="1"/>
  </autoFilter>
  <tableColumns count="3">
    <tableColumn id="1" xr3:uid="{00000000-0010-0000-0000-000001000000}" name="Commercial edible food generator Type" dataDxfId="8"/>
    <tableColumn id="2" xr3:uid="{00000000-0010-0000-0000-000002000000}" name="Average lbs./year per location type of edible food disposed" dataDxfId="7" dataCellStyle="Comma"/>
    <tableColumn id="3" xr3:uid="{00000000-0010-0000-0000-000003000000}" name="Unit" dataDxfId="6"/>
  </tableColumns>
  <tableStyleInfo showFirstColumn="0" showLastColumn="0" showRowStripes="1" showColumnStripes="0"/>
  <extLst>
    <ext xmlns:x14="http://schemas.microsoft.com/office/spreadsheetml/2009/9/main" uri="{504A1905-F514-4f6f-8877-14C23A59335A}">
      <x14:table altText="Conversion Factors for Recovered Organic Waste Produc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91517" displayName="Table191517" ref="E141:G146" totalsRowShown="0" headerRowDxfId="5" dataDxfId="4" tableBorderDxfId="3">
  <tableColumns count="3">
    <tableColumn id="1" xr3:uid="{00000000-0010-0000-0100-000001000000}" name="Edible Food Type" dataDxfId="2"/>
    <tableColumn id="4" xr3:uid="{00000000-0010-0000-0100-000004000000}" name="Total Edible Food Disposed By Food Type for Current Reporting Year (lbs./year)" dataDxfId="1">
      <calculatedColumnFormula>G53+G60+G67+G74+G81+G88+G95+G102+G109+G116+G123+G130</calculatedColumnFormula>
    </tableColumn>
    <tableColumn id="5" xr3:uid="{00000000-0010-0000-0100-000005000000}" name="Total Edible Food Disposed By Food Type for Target Year (lbs./year)" dataDxfId="0">
      <calculatedColumnFormula>H53+H60+H67+H74+H81+H88+H95+H102+H109+H116+H123+H130</calculatedColumnFormula>
    </tableColumn>
  </tableColumns>
  <tableStyleInfo showFirstColumn="0" showLastColumn="0" showRowStripes="1" showColumnStripes="0"/>
  <extLst>
    <ext xmlns:x14="http://schemas.microsoft.com/office/spreadsheetml/2009/9/main" uri="{504A1905-F514-4f6f-8877-14C23A59335A}">
      <x14:table altText="Planning for Procurement Using Percent of Target Met" altTextSummary="In cells B10 through B15, as applicable, enter the ratio, as percentages, of the recovered organic waste products that the jurisdiction plans to procure over the course of the reporting year. These quantities will be translated into quantities of the recovered organic waste products, to show how much of each product will need to be procured to meet the procurement targ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2.calrecycle.ca.gov/Docs/Web/118917" TargetMode="External"/><Relationship Id="rId7" Type="http://schemas.openxmlformats.org/officeDocument/2006/relationships/drawing" Target="../drawings/drawing1.xml"/><Relationship Id="rId2" Type="http://schemas.openxmlformats.org/officeDocument/2006/relationships/hyperlink" Target="https://www.calrecycle.ca.gov/Organics/SLCP/FoodRecovery" TargetMode="External"/><Relationship Id="rId1" Type="http://schemas.openxmlformats.org/officeDocument/2006/relationships/hyperlink" Target="https://www.dof.ca.gov/Forecasting/Demographics/Estimates/" TargetMode="External"/><Relationship Id="rId6" Type="http://schemas.openxmlformats.org/officeDocument/2006/relationships/printerSettings" Target="../printerSettings/printerSettings1.bin"/><Relationship Id="rId5" Type="http://schemas.openxmlformats.org/officeDocument/2006/relationships/hyperlink" Target="https://www2.calrecycle.ca.gov/Docs/Web/118920" TargetMode="External"/><Relationship Id="rId4" Type="http://schemas.openxmlformats.org/officeDocument/2006/relationships/hyperlink" Target="https://www2.calrecycle.ca.gov/Docs/Web/11892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of.ca.gov/Forecasting/Demographics/Estimates/" TargetMode="External"/><Relationship Id="rId2" Type="http://schemas.openxmlformats.org/officeDocument/2006/relationships/hyperlink" Target="https://www2.calrecycle.ca.gov/Docs/Web/118368" TargetMode="External"/><Relationship Id="rId1" Type="http://schemas.openxmlformats.org/officeDocument/2006/relationships/hyperlink" Target="https://www2.calrecycle.ca.gov/Publications/Details/1666"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2.calrecycle.ca.gov/Docs/Web/118917" TargetMode="External"/><Relationship Id="rId7" Type="http://schemas.openxmlformats.org/officeDocument/2006/relationships/table" Target="../tables/table1.xml"/><Relationship Id="rId2" Type="http://schemas.openxmlformats.org/officeDocument/2006/relationships/hyperlink" Target="https://www2.calrecycle.ca.gov/Docs/Web/118920" TargetMode="External"/><Relationship Id="rId1" Type="http://schemas.openxmlformats.org/officeDocument/2006/relationships/hyperlink" Target="https://www.dof.ca.gov/Forecasting/Demographics/Estimate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2.calrecycle.ca.gov/Docs/Web/11892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50"/>
  <sheetViews>
    <sheetView tabSelected="1" zoomScale="70" zoomScaleNormal="70" zoomScaleSheetLayoutView="70" workbookViewId="0">
      <selection activeCell="A3" sqref="A3"/>
    </sheetView>
  </sheetViews>
  <sheetFormatPr defaultColWidth="0" defaultRowHeight="0" customHeight="1" zeroHeight="1" x14ac:dyDescent="0.35"/>
  <cols>
    <col min="1" max="1" width="144.4609375" style="3" customWidth="1"/>
    <col min="2" max="16384" width="9.23046875" style="3" hidden="1"/>
  </cols>
  <sheetData>
    <row r="1" spans="1:1" ht="15.5" x14ac:dyDescent="0.35">
      <c r="A1" s="72" t="s">
        <v>0</v>
      </c>
    </row>
    <row r="2" spans="1:1" ht="15.5" x14ac:dyDescent="0.35">
      <c r="A2" s="72" t="s">
        <v>17</v>
      </c>
    </row>
    <row r="3" spans="1:1" ht="15.5" x14ac:dyDescent="0.35">
      <c r="A3" s="283" t="s">
        <v>315</v>
      </c>
    </row>
    <row r="4" spans="1:1" ht="15.5" x14ac:dyDescent="0.35">
      <c r="A4" s="218" t="s">
        <v>246</v>
      </c>
    </row>
    <row r="5" spans="1:1" ht="15.5" x14ac:dyDescent="0.35">
      <c r="A5" s="218" t="s">
        <v>221</v>
      </c>
    </row>
    <row r="6" spans="1:1" ht="16.5" customHeight="1" thickBot="1" x14ac:dyDescent="0.4">
      <c r="A6" s="74" t="s">
        <v>222</v>
      </c>
    </row>
    <row r="7" spans="1:1" ht="184.5" customHeight="1" x14ac:dyDescent="0.35">
      <c r="A7" s="75" t="s">
        <v>236</v>
      </c>
    </row>
    <row r="8" spans="1:1" ht="46.5" x14ac:dyDescent="0.35">
      <c r="A8" s="76" t="s">
        <v>245</v>
      </c>
    </row>
    <row r="9" spans="1:1" ht="16" thickBot="1" x14ac:dyDescent="0.4">
      <c r="A9" s="289" t="s">
        <v>35</v>
      </c>
    </row>
    <row r="10" spans="1:1" ht="140" thickBot="1" x14ac:dyDescent="0.4">
      <c r="A10" s="102" t="s">
        <v>302</v>
      </c>
    </row>
    <row r="11" spans="1:1" s="6" customFormat="1" ht="15.5" x14ac:dyDescent="0.35">
      <c r="A11" s="101"/>
    </row>
    <row r="12" spans="1:1" ht="16" thickBot="1" x14ac:dyDescent="0.4">
      <c r="A12" s="77" t="s">
        <v>223</v>
      </c>
    </row>
    <row r="13" spans="1:1" ht="131.5" x14ac:dyDescent="0.4">
      <c r="A13" s="78" t="s">
        <v>237</v>
      </c>
    </row>
    <row r="14" spans="1:1" ht="186.5" thickBot="1" x14ac:dyDescent="0.4">
      <c r="A14" s="79" t="s">
        <v>285</v>
      </c>
    </row>
    <row r="15" spans="1:1" ht="15.5" x14ac:dyDescent="0.35">
      <c r="A15" s="73"/>
    </row>
    <row r="16" spans="1:1" ht="16" thickBot="1" x14ac:dyDescent="0.4">
      <c r="A16" s="77" t="s">
        <v>224</v>
      </c>
    </row>
    <row r="17" spans="1:1" ht="15.5" x14ac:dyDescent="0.35">
      <c r="A17" s="80" t="s">
        <v>9</v>
      </c>
    </row>
    <row r="18" spans="1:1" ht="16" thickBot="1" x14ac:dyDescent="0.4">
      <c r="A18" s="81" t="s">
        <v>8</v>
      </c>
    </row>
    <row r="19" spans="1:1" ht="15.5" x14ac:dyDescent="0.35">
      <c r="A19" s="73"/>
    </row>
    <row r="20" spans="1:1" ht="16" thickBot="1" x14ac:dyDescent="0.4">
      <c r="A20" s="74" t="s">
        <v>225</v>
      </c>
    </row>
    <row r="21" spans="1:1" ht="181.5" customHeight="1" thickBot="1" x14ac:dyDescent="0.4">
      <c r="A21" s="216" t="s">
        <v>226</v>
      </c>
    </row>
    <row r="22" spans="1:1" ht="16" thickBot="1" x14ac:dyDescent="0.4">
      <c r="A22" s="82"/>
    </row>
    <row r="23" spans="1:1" ht="62" x14ac:dyDescent="0.35">
      <c r="A23" s="83" t="s">
        <v>297</v>
      </c>
    </row>
    <row r="24" spans="1:1" ht="31" x14ac:dyDescent="0.35">
      <c r="A24" s="84" t="s">
        <v>298</v>
      </c>
    </row>
    <row r="25" spans="1:1" ht="30.75" customHeight="1" x14ac:dyDescent="0.35">
      <c r="A25" s="85" t="s">
        <v>153</v>
      </c>
    </row>
    <row r="26" spans="1:1" ht="15.5" x14ac:dyDescent="0.35">
      <c r="A26" s="290" t="s">
        <v>1</v>
      </c>
    </row>
    <row r="27" spans="1:1" ht="46.5" x14ac:dyDescent="0.35">
      <c r="A27" s="85" t="s">
        <v>244</v>
      </c>
    </row>
    <row r="28" spans="1:1" ht="15.5" x14ac:dyDescent="0.35">
      <c r="A28" s="85" t="s">
        <v>110</v>
      </c>
    </row>
    <row r="29" spans="1:1" ht="31" x14ac:dyDescent="0.35">
      <c r="A29" s="86" t="s">
        <v>299</v>
      </c>
    </row>
    <row r="30" spans="1:1" ht="31" x14ac:dyDescent="0.35">
      <c r="A30" s="276" t="s">
        <v>238</v>
      </c>
    </row>
    <row r="31" spans="1:1" ht="62" x14ac:dyDescent="0.35">
      <c r="A31" s="85" t="s">
        <v>240</v>
      </c>
    </row>
    <row r="32" spans="1:1" ht="16" thickBot="1" x14ac:dyDescent="0.4">
      <c r="A32" s="287" t="s">
        <v>282</v>
      </c>
    </row>
    <row r="33" spans="1:1" ht="15.5" x14ac:dyDescent="0.35">
      <c r="A33" s="58" t="s">
        <v>160</v>
      </c>
    </row>
    <row r="34" spans="1:1" ht="31" x14ac:dyDescent="0.35">
      <c r="A34" s="85" t="s">
        <v>243</v>
      </c>
    </row>
    <row r="35" spans="1:1" ht="15.5" x14ac:dyDescent="0.35">
      <c r="A35" s="286" t="s">
        <v>280</v>
      </c>
    </row>
    <row r="36" spans="1:1" ht="46.5" x14ac:dyDescent="0.35">
      <c r="A36" s="91" t="s">
        <v>242</v>
      </c>
    </row>
    <row r="37" spans="1:1" ht="77.25" customHeight="1" x14ac:dyDescent="0.35">
      <c r="A37" s="85" t="s">
        <v>241</v>
      </c>
    </row>
    <row r="38" spans="1:1" ht="42" customHeight="1" x14ac:dyDescent="0.35">
      <c r="A38" s="85" t="s">
        <v>239</v>
      </c>
    </row>
    <row r="39" spans="1:1" ht="16" thickBot="1" x14ac:dyDescent="0.4">
      <c r="A39" s="287" t="s">
        <v>281</v>
      </c>
    </row>
    <row r="40" spans="1:1" s="17" customFormat="1" ht="140" thickBot="1" x14ac:dyDescent="0.4">
      <c r="A40" s="87" t="s">
        <v>300</v>
      </c>
    </row>
    <row r="41" spans="1:1" ht="77.5" x14ac:dyDescent="0.35">
      <c r="A41" s="85" t="s">
        <v>301</v>
      </c>
    </row>
    <row r="42" spans="1:1" ht="62.5" thickBot="1" x14ac:dyDescent="0.4">
      <c r="A42" s="92" t="s">
        <v>111</v>
      </c>
    </row>
    <row r="43" spans="1:1" ht="31.5" thickBot="1" x14ac:dyDescent="0.4">
      <c r="A43" s="225" t="s">
        <v>162</v>
      </c>
    </row>
    <row r="44" spans="1:1" ht="15.5" hidden="1" x14ac:dyDescent="0.35"/>
    <row r="45" spans="1:1" ht="269.5" hidden="1" customHeight="1" x14ac:dyDescent="0.35"/>
    <row r="46" spans="1:1" ht="15.5" hidden="1" x14ac:dyDescent="0.35"/>
    <row r="47" spans="1:1" ht="15.5" hidden="1" x14ac:dyDescent="0.35">
      <c r="A47" s="18"/>
    </row>
    <row r="48" spans="1:1" ht="15.5" hidden="1" x14ac:dyDescent="0.35"/>
    <row r="49" ht="15.5" hidden="1" x14ac:dyDescent="0.35"/>
    <row r="50" ht="20.149999999999999" hidden="1" customHeight="1" x14ac:dyDescent="0.35"/>
  </sheetData>
  <sheetProtection algorithmName="SHA-512" hashValue="uomTGcZdWguqUsgmKD85u2ID3LrD1M22hqw0PtU9vP+pnwieTq126b1KHp2njaJwo4iQPhy0uiCWTbMwLf4hsQ==" saltValue="1OxHVV3Ss+oOfiLu+7eLYg==" spinCount="100000" sheet="1" objects="1" scenarios="1"/>
  <hyperlinks>
    <hyperlink ref="A26" r:id="rId1" tooltip="DOF Population Estimates for Cities, Counties, and the State." xr:uid="{00000000-0004-0000-0000-000000000000}"/>
    <hyperlink ref="A9" r:id="rId2" tooltip="SB 1383 Food Recovery Home Page" xr:uid="{00000000-0004-0000-0000-000001000000}"/>
    <hyperlink ref="A35" r:id="rId3" tooltip="Guidance document to identify T1/T2 generators (PDF) " xr:uid="{00000000-0004-0000-0000-000002000000}"/>
    <hyperlink ref="A39" r:id="rId4" tooltip="Guidance document to estimate disposal tonnages generated by T1/T2 generators (PDF) " xr:uid="{00000000-0004-0000-0000-000003000000}"/>
    <hyperlink ref="A32" r:id="rId5" tooltip="Guidance document to estimate disposal tonnages generated by T1/T2 generators (PDF)" display="Option 1: Click here for the guidance document with additional information on estimating the amount of edible food disposed by commercial edible food generator type." xr:uid="{00000000-0004-0000-0000-000004000000}"/>
  </hyperlinks>
  <pageMargins left="0.7" right="0.7" top="0.75" bottom="0.75" header="0.3" footer="0.3"/>
  <pageSetup scale="52" fitToHeight="0"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45"/>
  <sheetViews>
    <sheetView zoomScale="70" zoomScaleNormal="70" zoomScaleSheetLayoutView="70" workbookViewId="0">
      <selection activeCell="B5" sqref="B5"/>
    </sheetView>
  </sheetViews>
  <sheetFormatPr defaultColWidth="0" defaultRowHeight="15.5" zeroHeight="1" x14ac:dyDescent="0.35"/>
  <cols>
    <col min="1" max="1" width="50.07421875" style="214" customWidth="1"/>
    <col min="2" max="2" width="87.4609375" style="213" customWidth="1"/>
    <col min="3" max="3" width="46.765625" style="213" customWidth="1"/>
    <col min="4" max="16384" width="9.23046875" style="214" hidden="1"/>
  </cols>
  <sheetData>
    <row r="1" spans="1:3" x14ac:dyDescent="0.35">
      <c r="A1" s="8" t="s">
        <v>0</v>
      </c>
      <c r="B1" s="10"/>
      <c r="C1" s="10"/>
    </row>
    <row r="2" spans="1:3" x14ac:dyDescent="0.35">
      <c r="A2" s="8" t="s">
        <v>17</v>
      </c>
      <c r="B2" s="10"/>
      <c r="C2" s="10"/>
    </row>
    <row r="3" spans="1:3" x14ac:dyDescent="0.35">
      <c r="A3" s="333" t="s">
        <v>315</v>
      </c>
      <c r="B3" s="315"/>
      <c r="C3" s="10"/>
    </row>
    <row r="4" spans="1:3" x14ac:dyDescent="0.35">
      <c r="A4" s="5" t="s">
        <v>247</v>
      </c>
      <c r="B4" s="10"/>
      <c r="C4" s="10"/>
    </row>
    <row r="5" spans="1:3" x14ac:dyDescent="0.35">
      <c r="A5" s="5" t="s">
        <v>193</v>
      </c>
      <c r="B5" s="10"/>
      <c r="C5" s="10"/>
    </row>
    <row r="6" spans="1:3" ht="18" x14ac:dyDescent="0.4">
      <c r="A6" s="4" t="s">
        <v>194</v>
      </c>
      <c r="B6" s="10"/>
      <c r="C6" s="10"/>
    </row>
    <row r="7" spans="1:3" x14ac:dyDescent="0.35">
      <c r="A7" s="7" t="s">
        <v>16</v>
      </c>
      <c r="B7" s="10"/>
      <c r="C7" s="10"/>
    </row>
    <row r="8" spans="1:3" x14ac:dyDescent="0.35">
      <c r="A8" s="316" t="s">
        <v>250</v>
      </c>
      <c r="B8" s="10"/>
      <c r="C8" s="10"/>
    </row>
    <row r="9" spans="1:3" x14ac:dyDescent="0.35">
      <c r="A9" s="316" t="s">
        <v>249</v>
      </c>
      <c r="B9" s="10"/>
      <c r="C9" s="10"/>
    </row>
    <row r="10" spans="1:3" ht="16" thickBot="1" x14ac:dyDescent="0.4">
      <c r="A10" s="316" t="s">
        <v>311</v>
      </c>
      <c r="B10" s="10"/>
      <c r="C10" s="10"/>
    </row>
    <row r="11" spans="1:3" x14ac:dyDescent="0.35">
      <c r="A11" s="317" t="s">
        <v>10</v>
      </c>
      <c r="B11" s="318" t="s">
        <v>11</v>
      </c>
      <c r="C11" s="318" t="s">
        <v>248</v>
      </c>
    </row>
    <row r="12" spans="1:3" ht="45.75" customHeight="1" x14ac:dyDescent="0.35">
      <c r="A12" s="319" t="s">
        <v>163</v>
      </c>
      <c r="B12" s="320" t="s">
        <v>165</v>
      </c>
      <c r="C12" s="320" t="s">
        <v>251</v>
      </c>
    </row>
    <row r="13" spans="1:3" ht="62.25" customHeight="1" x14ac:dyDescent="0.35">
      <c r="A13" s="319" t="s">
        <v>77</v>
      </c>
      <c r="B13" s="320" t="s">
        <v>88</v>
      </c>
      <c r="C13" s="320" t="s">
        <v>252</v>
      </c>
    </row>
    <row r="14" spans="1:3" ht="124" x14ac:dyDescent="0.35">
      <c r="A14" s="319" t="s">
        <v>151</v>
      </c>
      <c r="B14" s="320" t="s">
        <v>195</v>
      </c>
      <c r="C14" s="320" t="s">
        <v>197</v>
      </c>
    </row>
    <row r="15" spans="1:3" ht="31" x14ac:dyDescent="0.35">
      <c r="A15" s="319" t="s">
        <v>64</v>
      </c>
      <c r="B15" s="320" t="s">
        <v>75</v>
      </c>
      <c r="C15" s="320" t="s">
        <v>253</v>
      </c>
    </row>
    <row r="16" spans="1:3" ht="31" x14ac:dyDescent="0.35">
      <c r="A16" s="319" t="s">
        <v>65</v>
      </c>
      <c r="B16" s="320" t="s">
        <v>70</v>
      </c>
      <c r="C16" s="320" t="s">
        <v>254</v>
      </c>
    </row>
    <row r="17" spans="1:3" ht="31" x14ac:dyDescent="0.35">
      <c r="A17" s="319" t="s">
        <v>66</v>
      </c>
      <c r="B17" s="320" t="s">
        <v>76</v>
      </c>
      <c r="C17" s="320" t="s">
        <v>255</v>
      </c>
    </row>
    <row r="18" spans="1:3" ht="19.5" customHeight="1" x14ac:dyDescent="0.35">
      <c r="A18" s="319" t="s">
        <v>67</v>
      </c>
      <c r="B18" s="320" t="s">
        <v>71</v>
      </c>
      <c r="C18" s="320" t="s">
        <v>256</v>
      </c>
    </row>
    <row r="19" spans="1:3" ht="92.25" customHeight="1" x14ac:dyDescent="0.35">
      <c r="A19" s="319" t="s">
        <v>68</v>
      </c>
      <c r="B19" s="320" t="s">
        <v>72</v>
      </c>
      <c r="C19" s="320" t="s">
        <v>257</v>
      </c>
    </row>
    <row r="20" spans="1:3" ht="31" x14ac:dyDescent="0.35">
      <c r="A20" s="319" t="s">
        <v>46</v>
      </c>
      <c r="B20" s="320" t="s">
        <v>47</v>
      </c>
      <c r="C20" s="320" t="s">
        <v>258</v>
      </c>
    </row>
    <row r="21" spans="1:3" ht="31" x14ac:dyDescent="0.35">
      <c r="A21" s="319" t="s">
        <v>69</v>
      </c>
      <c r="B21" s="320" t="s">
        <v>73</v>
      </c>
      <c r="C21" s="320" t="s">
        <v>259</v>
      </c>
    </row>
    <row r="22" spans="1:3" ht="46.5" x14ac:dyDescent="0.35">
      <c r="A22" s="319" t="s">
        <v>87</v>
      </c>
      <c r="B22" s="320" t="s">
        <v>89</v>
      </c>
      <c r="C22" s="320" t="s">
        <v>260</v>
      </c>
    </row>
    <row r="23" spans="1:3" ht="31" x14ac:dyDescent="0.35">
      <c r="A23" s="319" t="s">
        <v>155</v>
      </c>
      <c r="B23" s="320" t="s">
        <v>234</v>
      </c>
      <c r="C23" s="321" t="s">
        <v>261</v>
      </c>
    </row>
    <row r="24" spans="1:3" ht="31" x14ac:dyDescent="0.35">
      <c r="A24" s="319" t="s">
        <v>86</v>
      </c>
      <c r="B24" s="320" t="s">
        <v>235</v>
      </c>
      <c r="C24" s="321" t="s">
        <v>262</v>
      </c>
    </row>
    <row r="25" spans="1:3" ht="62" x14ac:dyDescent="0.35">
      <c r="A25" s="319" t="s">
        <v>14</v>
      </c>
      <c r="B25" s="320" t="s">
        <v>78</v>
      </c>
      <c r="C25" s="320" t="s">
        <v>263</v>
      </c>
    </row>
    <row r="26" spans="1:3" ht="31" x14ac:dyDescent="0.35">
      <c r="A26" s="319" t="s">
        <v>13</v>
      </c>
      <c r="B26" s="320" t="s">
        <v>15</v>
      </c>
      <c r="C26" s="320" t="s">
        <v>312</v>
      </c>
    </row>
    <row r="27" spans="1:3" ht="124" x14ac:dyDescent="0.35">
      <c r="A27" s="319" t="s">
        <v>82</v>
      </c>
      <c r="B27" s="320" t="s">
        <v>196</v>
      </c>
      <c r="C27" s="320" t="s">
        <v>264</v>
      </c>
    </row>
    <row r="28" spans="1:3" ht="124" x14ac:dyDescent="0.35">
      <c r="A28" s="319" t="s">
        <v>83</v>
      </c>
      <c r="B28" s="320" t="s">
        <v>90</v>
      </c>
      <c r="C28" s="320" t="s">
        <v>265</v>
      </c>
    </row>
    <row r="29" spans="1:3" ht="31" x14ac:dyDescent="0.35">
      <c r="A29" s="319" t="s">
        <v>156</v>
      </c>
      <c r="B29" s="320" t="s">
        <v>157</v>
      </c>
      <c r="C29" s="320" t="s">
        <v>266</v>
      </c>
    </row>
    <row r="30" spans="1:3" ht="46.5" x14ac:dyDescent="0.35">
      <c r="A30" s="322" t="s">
        <v>146</v>
      </c>
      <c r="B30" s="323" t="s">
        <v>198</v>
      </c>
      <c r="C30" s="320" t="s">
        <v>197</v>
      </c>
    </row>
    <row r="31" spans="1:3" ht="124" x14ac:dyDescent="0.35">
      <c r="A31" s="19" t="s">
        <v>27</v>
      </c>
      <c r="B31" s="320" t="s">
        <v>199</v>
      </c>
      <c r="C31" s="320" t="s">
        <v>197</v>
      </c>
    </row>
    <row r="32" spans="1:3" ht="46.5" x14ac:dyDescent="0.35">
      <c r="A32" s="19" t="s">
        <v>28</v>
      </c>
      <c r="B32" s="320" t="s">
        <v>201</v>
      </c>
      <c r="C32" s="320" t="s">
        <v>197</v>
      </c>
    </row>
    <row r="33" spans="1:3" ht="46.5" x14ac:dyDescent="0.35">
      <c r="A33" s="19" t="s">
        <v>29</v>
      </c>
      <c r="B33" s="320" t="s">
        <v>200</v>
      </c>
      <c r="C33" s="320" t="s">
        <v>197</v>
      </c>
    </row>
    <row r="34" spans="1:3" ht="46.5" x14ac:dyDescent="0.35">
      <c r="A34" s="19" t="s">
        <v>30</v>
      </c>
      <c r="B34" s="320" t="s">
        <v>203</v>
      </c>
      <c r="C34" s="320" t="s">
        <v>197</v>
      </c>
    </row>
    <row r="35" spans="1:3" ht="46.5" x14ac:dyDescent="0.35">
      <c r="A35" s="19" t="s">
        <v>31</v>
      </c>
      <c r="B35" s="320" t="s">
        <v>202</v>
      </c>
      <c r="C35" s="320" t="s">
        <v>197</v>
      </c>
    </row>
    <row r="36" spans="1:3" ht="46.5" x14ac:dyDescent="0.35">
      <c r="A36" s="324" t="s">
        <v>12</v>
      </c>
      <c r="B36" s="320" t="s">
        <v>204</v>
      </c>
      <c r="C36" s="320" t="s">
        <v>271</v>
      </c>
    </row>
    <row r="37" spans="1:3" ht="31" x14ac:dyDescent="0.35">
      <c r="A37" s="325" t="s">
        <v>50</v>
      </c>
      <c r="B37" s="320" t="s">
        <v>32</v>
      </c>
      <c r="C37" s="320" t="s">
        <v>271</v>
      </c>
    </row>
    <row r="38" spans="1:3" ht="31" x14ac:dyDescent="0.35">
      <c r="A38" s="325" t="s">
        <v>158</v>
      </c>
      <c r="B38" s="320" t="s">
        <v>159</v>
      </c>
      <c r="C38" s="320" t="s">
        <v>267</v>
      </c>
    </row>
    <row r="39" spans="1:3" ht="46.5" x14ac:dyDescent="0.35">
      <c r="A39" s="325" t="s">
        <v>84</v>
      </c>
      <c r="B39" s="320" t="s">
        <v>91</v>
      </c>
      <c r="C39" s="320" t="s">
        <v>268</v>
      </c>
    </row>
    <row r="40" spans="1:3" ht="93" x14ac:dyDescent="0.35">
      <c r="A40" s="326" t="s">
        <v>80</v>
      </c>
      <c r="B40" s="320" t="s">
        <v>49</v>
      </c>
      <c r="C40" s="320" t="s">
        <v>269</v>
      </c>
    </row>
    <row r="41" spans="1:3" ht="139.5" x14ac:dyDescent="0.35">
      <c r="A41" s="326" t="s">
        <v>81</v>
      </c>
      <c r="B41" s="320" t="s">
        <v>48</v>
      </c>
      <c r="C41" s="320" t="s">
        <v>270</v>
      </c>
    </row>
    <row r="42" spans="1:3" ht="62" x14ac:dyDescent="0.35">
      <c r="A42" s="327" t="s">
        <v>147</v>
      </c>
      <c r="B42" s="320" t="s">
        <v>205</v>
      </c>
      <c r="C42" s="320" t="s">
        <v>271</v>
      </c>
    </row>
    <row r="43" spans="1:3" ht="62" x14ac:dyDescent="0.35">
      <c r="A43" s="319" t="s">
        <v>51</v>
      </c>
      <c r="B43" s="320" t="s">
        <v>206</v>
      </c>
      <c r="C43" s="320" t="s">
        <v>271</v>
      </c>
    </row>
    <row r="44" spans="1:3" ht="77.5" x14ac:dyDescent="0.35">
      <c r="A44" s="319" t="s">
        <v>170</v>
      </c>
      <c r="B44" s="320" t="s">
        <v>207</v>
      </c>
      <c r="C44" s="320" t="s">
        <v>272</v>
      </c>
    </row>
    <row r="45" spans="1:3" ht="47" thickBot="1" x14ac:dyDescent="0.4">
      <c r="A45" s="328" t="s">
        <v>85</v>
      </c>
      <c r="B45" s="329" t="s">
        <v>92</v>
      </c>
      <c r="C45" s="329" t="s">
        <v>273</v>
      </c>
    </row>
  </sheetData>
  <sheetProtection algorithmName="SHA-512" hashValue="6a6QWF8VAeuzFtt7RV7429nK3d4XRfni7AQXp46o/2kipWr92Xt4W2tLoyscLfku1uKuUAgI7ueIRdAhHAYPmw==" saltValue="pRq2Mkp1n+ldoCaC++PArQ==" spinCount="100000" sheet="1" objects="1" scenarios="1"/>
  <sortState xmlns:xlrd2="http://schemas.microsoft.com/office/spreadsheetml/2017/richdata2" ref="A10:B28">
    <sortCondition ref="A9:A28"/>
  </sortState>
  <hyperlinks>
    <hyperlink ref="A9" r:id="rId1" tooltip="2018 Disposal-Facility-Based Characterization of Solid Waste in California (DRRR-2020-1666)" xr:uid="{00000000-0004-0000-0100-000000000000}"/>
    <hyperlink ref="A8" r:id="rId2" tooltip="Final Regulations Text (Accessible Version)" xr:uid="{00000000-0004-0000-0100-000001000000}"/>
    <hyperlink ref="A10" r:id="rId3" tooltip="California Department of Finance Population Estimates" xr:uid="{00000000-0004-0000-0100-000002000000}"/>
  </hyperlinks>
  <pageMargins left="0.7" right="0.7" top="0.75" bottom="0.75" header="0.3" footer="0.3"/>
  <pageSetup scale="41" fitToHeight="0" orientation="portrait" r:id="rId4"/>
  <rowBreaks count="1" manualBreakCount="1">
    <brk id="28"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03"/>
  <sheetViews>
    <sheetView zoomScale="70" zoomScaleNormal="70" zoomScaleSheetLayoutView="70" workbookViewId="0">
      <selection activeCell="A6" sqref="A6"/>
    </sheetView>
  </sheetViews>
  <sheetFormatPr defaultColWidth="7" defaultRowHeight="15.5" zeroHeight="1" outlineLevelRow="1" x14ac:dyDescent="0.35"/>
  <cols>
    <col min="1" max="1" width="166" style="33" customWidth="1"/>
    <col min="2" max="2" width="25.765625" style="33" customWidth="1"/>
    <col min="3" max="3" width="28.765625" style="33" customWidth="1"/>
    <col min="4" max="4" width="25.4609375" style="33" customWidth="1"/>
    <col min="5" max="5" width="70.23046875" style="31" customWidth="1"/>
    <col min="6" max="8" width="27.69140625" style="31" customWidth="1"/>
    <col min="9" max="9" width="27.69140625" style="52" customWidth="1"/>
    <col min="10" max="10" width="27.69140625" style="31" customWidth="1"/>
    <col min="11" max="16384" width="7" style="31"/>
  </cols>
  <sheetData>
    <row r="1" spans="1:9" x14ac:dyDescent="0.35">
      <c r="A1" s="55" t="s">
        <v>0</v>
      </c>
      <c r="B1" s="1"/>
      <c r="C1" s="30"/>
      <c r="D1" s="31"/>
    </row>
    <row r="2" spans="1:9" x14ac:dyDescent="0.35">
      <c r="A2" s="55" t="s">
        <v>17</v>
      </c>
      <c r="B2" s="1"/>
      <c r="C2" s="30"/>
      <c r="D2" s="31"/>
    </row>
    <row r="3" spans="1:9" x14ac:dyDescent="0.35">
      <c r="A3" s="333" t="s">
        <v>315</v>
      </c>
      <c r="B3" s="270"/>
      <c r="C3" s="30"/>
      <c r="D3" s="31"/>
    </row>
    <row r="4" spans="1:9" x14ac:dyDescent="0.35">
      <c r="A4" s="219" t="s">
        <v>310</v>
      </c>
      <c r="B4" s="1"/>
      <c r="C4" s="30"/>
      <c r="D4" s="31"/>
    </row>
    <row r="5" spans="1:9" x14ac:dyDescent="0.35">
      <c r="A5" s="56" t="s">
        <v>208</v>
      </c>
      <c r="B5" s="1"/>
      <c r="C5" s="30"/>
      <c r="D5" s="31"/>
    </row>
    <row r="6" spans="1:9" x14ac:dyDescent="0.35">
      <c r="A6" s="56"/>
      <c r="B6" s="1"/>
      <c r="C6" s="30"/>
      <c r="D6" s="31"/>
    </row>
    <row r="7" spans="1:9" ht="16" thickBot="1" x14ac:dyDescent="0.4">
      <c r="A7" s="57" t="s">
        <v>308</v>
      </c>
      <c r="B7" s="1"/>
      <c r="C7" s="30"/>
      <c r="D7" s="31"/>
    </row>
    <row r="8" spans="1:9" ht="64.5" customHeight="1" x14ac:dyDescent="0.35">
      <c r="A8" s="12" t="s">
        <v>37</v>
      </c>
      <c r="B8" s="275" t="s">
        <v>149</v>
      </c>
      <c r="C8" s="274" t="s">
        <v>150</v>
      </c>
      <c r="D8" s="31"/>
    </row>
    <row r="9" spans="1:9" ht="16" thickBot="1" x14ac:dyDescent="0.4">
      <c r="A9" s="300"/>
      <c r="B9" s="301"/>
      <c r="C9" s="302"/>
      <c r="D9" s="31"/>
    </row>
    <row r="10" spans="1:9" x14ac:dyDescent="0.35">
      <c r="A10" s="59"/>
      <c r="B10" s="31"/>
      <c r="E10" s="33"/>
      <c r="F10" s="33"/>
      <c r="G10" s="33"/>
    </row>
    <row r="11" spans="1:9" x14ac:dyDescent="0.35">
      <c r="A11" s="57" t="s">
        <v>307</v>
      </c>
      <c r="B11" s="31"/>
      <c r="E11" s="33"/>
      <c r="F11" s="33"/>
      <c r="G11" s="33"/>
    </row>
    <row r="12" spans="1:9" x14ac:dyDescent="0.35">
      <c r="A12" s="60" t="s">
        <v>93</v>
      </c>
      <c r="B12" s="31"/>
      <c r="E12" s="33"/>
      <c r="F12" s="33"/>
      <c r="G12" s="33"/>
    </row>
    <row r="13" spans="1:9" x14ac:dyDescent="0.35">
      <c r="A13" s="309" t="s">
        <v>7</v>
      </c>
      <c r="B13" s="31"/>
      <c r="E13" s="33"/>
      <c r="F13" s="33"/>
      <c r="G13" s="33"/>
    </row>
    <row r="14" spans="1:9" s="9" customFormat="1" ht="30.75" customHeight="1" x14ac:dyDescent="0.35">
      <c r="A14" s="61" t="s">
        <v>276</v>
      </c>
      <c r="I14" s="221"/>
    </row>
    <row r="15" spans="1:9" ht="16" thickBot="1" x14ac:dyDescent="0.4">
      <c r="A15" s="61" t="s">
        <v>293</v>
      </c>
      <c r="B15" s="31"/>
      <c r="E15" s="33"/>
      <c r="F15" s="33"/>
      <c r="G15" s="33"/>
    </row>
    <row r="16" spans="1:9" x14ac:dyDescent="0.35">
      <c r="A16" s="14" t="s">
        <v>6</v>
      </c>
      <c r="B16" s="14" t="s">
        <v>192</v>
      </c>
      <c r="C16" s="271" t="s">
        <v>4</v>
      </c>
      <c r="D16" s="31"/>
      <c r="G16" s="52"/>
      <c r="I16" s="31"/>
    </row>
    <row r="17" spans="1:9" x14ac:dyDescent="0.35">
      <c r="A17" s="62" t="s">
        <v>19</v>
      </c>
      <c r="B17" s="303"/>
      <c r="C17" s="272" t="s">
        <v>2</v>
      </c>
      <c r="D17" s="31"/>
      <c r="G17" s="52"/>
      <c r="I17" s="31"/>
    </row>
    <row r="18" spans="1:9" x14ac:dyDescent="0.35">
      <c r="A18" s="62" t="s">
        <v>79</v>
      </c>
      <c r="B18" s="303"/>
      <c r="C18" s="273" t="s">
        <v>2</v>
      </c>
      <c r="D18" s="31"/>
      <c r="G18" s="52"/>
      <c r="I18" s="31"/>
    </row>
    <row r="19" spans="1:9" ht="16" thickBot="1" x14ac:dyDescent="0.4">
      <c r="A19" s="63" t="s">
        <v>20</v>
      </c>
      <c r="B19" s="26" t="e">
        <f>(B18-B17)/B17</f>
        <v>#DIV/0!</v>
      </c>
      <c r="C19" s="160" t="s">
        <v>21</v>
      </c>
      <c r="D19" s="31"/>
      <c r="G19" s="52"/>
      <c r="I19" s="31"/>
    </row>
    <row r="20" spans="1:9" x14ac:dyDescent="0.35">
      <c r="A20" s="59"/>
      <c r="B20" s="31"/>
      <c r="C20" s="31"/>
      <c r="D20" s="31"/>
    </row>
    <row r="21" spans="1:9" x14ac:dyDescent="0.35">
      <c r="A21" s="59"/>
      <c r="B21" s="31"/>
      <c r="C21" s="31"/>
      <c r="D21" s="31"/>
    </row>
    <row r="22" spans="1:9" x14ac:dyDescent="0.35">
      <c r="A22" s="57" t="s">
        <v>306</v>
      </c>
      <c r="B22" s="31"/>
      <c r="C22" s="31"/>
      <c r="D22" s="31"/>
    </row>
    <row r="23" spans="1:9" ht="21" customHeight="1" x14ac:dyDescent="0.35">
      <c r="A23" s="64" t="s">
        <v>278</v>
      </c>
      <c r="B23" s="31"/>
      <c r="C23" s="31"/>
      <c r="D23" s="31"/>
    </row>
    <row r="24" spans="1:9" ht="21" customHeight="1" x14ac:dyDescent="0.35">
      <c r="A24" s="64" t="s">
        <v>277</v>
      </c>
      <c r="B24" s="31"/>
      <c r="C24" s="31"/>
      <c r="D24" s="31"/>
    </row>
    <row r="25" spans="1:9" ht="16" thickBot="1" x14ac:dyDescent="0.4">
      <c r="A25" s="304" t="s">
        <v>282</v>
      </c>
      <c r="B25" s="305"/>
      <c r="C25" s="31"/>
      <c r="D25" s="31"/>
    </row>
    <row r="26" spans="1:9" x14ac:dyDescent="0.35">
      <c r="A26" s="65" t="s">
        <v>3</v>
      </c>
      <c r="B26" s="20"/>
      <c r="C26" s="21"/>
      <c r="D26" s="31"/>
    </row>
    <row r="27" spans="1:9" x14ac:dyDescent="0.35">
      <c r="A27" s="95" t="s">
        <v>230</v>
      </c>
      <c r="B27" s="22"/>
      <c r="C27" s="23"/>
      <c r="D27" s="31"/>
    </row>
    <row r="28" spans="1:9" x14ac:dyDescent="0.35">
      <c r="A28" s="95" t="s">
        <v>233</v>
      </c>
      <c r="B28" s="22"/>
      <c r="C28" s="23"/>
      <c r="D28" s="31"/>
    </row>
    <row r="29" spans="1:9" ht="54.75" customHeight="1" x14ac:dyDescent="0.35">
      <c r="A29" s="24" t="s">
        <v>284</v>
      </c>
      <c r="B29" s="27" t="s">
        <v>118</v>
      </c>
      <c r="C29" s="24" t="s">
        <v>4</v>
      </c>
      <c r="D29" s="31"/>
      <c r="F29" s="7"/>
      <c r="G29" s="7"/>
    </row>
    <row r="30" spans="1:9" x14ac:dyDescent="0.35">
      <c r="A30" s="66" t="s">
        <v>53</v>
      </c>
      <c r="B30" s="306"/>
      <c r="C30" s="25" t="s">
        <v>117</v>
      </c>
      <c r="D30" s="31"/>
    </row>
    <row r="31" spans="1:9" ht="18" customHeight="1" x14ac:dyDescent="0.35">
      <c r="A31" s="67" t="s">
        <v>54</v>
      </c>
      <c r="B31" s="306"/>
      <c r="C31" s="25" t="s">
        <v>117</v>
      </c>
      <c r="D31" s="31"/>
    </row>
    <row r="32" spans="1:9" x14ac:dyDescent="0.35">
      <c r="A32" s="66" t="s">
        <v>52</v>
      </c>
      <c r="B32" s="306"/>
      <c r="C32" s="25" t="s">
        <v>117</v>
      </c>
      <c r="D32" s="31"/>
    </row>
    <row r="33" spans="1:5" x14ac:dyDescent="0.35">
      <c r="A33" s="66" t="s">
        <v>55</v>
      </c>
      <c r="B33" s="306"/>
      <c r="C33" s="25" t="s">
        <v>117</v>
      </c>
      <c r="D33" s="31"/>
    </row>
    <row r="34" spans="1:5" x14ac:dyDescent="0.35">
      <c r="A34" s="66" t="s">
        <v>56</v>
      </c>
      <c r="B34" s="306"/>
      <c r="C34" s="25" t="s">
        <v>117</v>
      </c>
      <c r="D34" s="31"/>
    </row>
    <row r="35" spans="1:5" x14ac:dyDescent="0.35">
      <c r="A35" s="66" t="s">
        <v>57</v>
      </c>
      <c r="B35" s="306"/>
      <c r="C35" s="25" t="s">
        <v>117</v>
      </c>
      <c r="D35" s="31"/>
    </row>
    <row r="36" spans="1:5" x14ac:dyDescent="0.35">
      <c r="A36" s="66" t="s">
        <v>58</v>
      </c>
      <c r="B36" s="306"/>
      <c r="C36" s="25" t="s">
        <v>117</v>
      </c>
      <c r="D36" s="31"/>
    </row>
    <row r="37" spans="1:5" x14ac:dyDescent="0.35">
      <c r="A37" s="66" t="s">
        <v>59</v>
      </c>
      <c r="B37" s="306"/>
      <c r="C37" s="25" t="s">
        <v>117</v>
      </c>
      <c r="D37" s="31"/>
    </row>
    <row r="38" spans="1:5" x14ac:dyDescent="0.35">
      <c r="A38" s="66" t="s">
        <v>60</v>
      </c>
      <c r="B38" s="306"/>
      <c r="C38" s="25" t="s">
        <v>117</v>
      </c>
      <c r="D38" s="31"/>
    </row>
    <row r="39" spans="1:5" x14ac:dyDescent="0.35">
      <c r="A39" s="66" t="s">
        <v>61</v>
      </c>
      <c r="B39" s="306"/>
      <c r="C39" s="25" t="s">
        <v>154</v>
      </c>
      <c r="D39" s="31"/>
    </row>
    <row r="40" spans="1:5" x14ac:dyDescent="0.35">
      <c r="A40" s="66" t="s">
        <v>62</v>
      </c>
      <c r="B40" s="306"/>
      <c r="C40" s="25" t="s">
        <v>117</v>
      </c>
      <c r="D40" s="31"/>
      <c r="E40" s="7"/>
    </row>
    <row r="41" spans="1:5" x14ac:dyDescent="0.35">
      <c r="A41" s="68" t="s">
        <v>63</v>
      </c>
      <c r="B41" s="306"/>
      <c r="C41" s="25" t="s">
        <v>117</v>
      </c>
      <c r="D41" s="31"/>
    </row>
    <row r="42" spans="1:5" x14ac:dyDescent="0.35">
      <c r="A42" s="59"/>
      <c r="D42" s="31"/>
    </row>
    <row r="43" spans="1:5" x14ac:dyDescent="0.35">
      <c r="A43" s="59"/>
      <c r="D43" s="31"/>
    </row>
    <row r="44" spans="1:5" x14ac:dyDescent="0.35">
      <c r="A44" s="57" t="s">
        <v>305</v>
      </c>
      <c r="B44" s="31"/>
      <c r="C44" s="31"/>
      <c r="D44" s="31"/>
    </row>
    <row r="45" spans="1:5" x14ac:dyDescent="0.35">
      <c r="A45" s="256" t="s">
        <v>231</v>
      </c>
      <c r="B45" s="31"/>
      <c r="C45" s="31"/>
      <c r="D45" s="31"/>
    </row>
    <row r="46" spans="1:5" x14ac:dyDescent="0.35">
      <c r="A46" s="7" t="s">
        <v>232</v>
      </c>
      <c r="B46" s="31"/>
      <c r="C46" s="31"/>
      <c r="D46" s="31"/>
    </row>
    <row r="47" spans="1:5" x14ac:dyDescent="0.35">
      <c r="A47" s="286" t="s">
        <v>280</v>
      </c>
      <c r="C47" s="31"/>
      <c r="D47" s="31"/>
    </row>
    <row r="48" spans="1:5" x14ac:dyDescent="0.35">
      <c r="A48" s="96" t="s">
        <v>309</v>
      </c>
      <c r="B48" s="31"/>
      <c r="C48" s="31"/>
      <c r="D48" s="31"/>
    </row>
    <row r="49" spans="1:8" x14ac:dyDescent="0.35">
      <c r="A49" s="96" t="s">
        <v>279</v>
      </c>
      <c r="B49" s="31"/>
      <c r="C49" s="31"/>
      <c r="D49" s="31"/>
    </row>
    <row r="50" spans="1:8" ht="16" thickBot="1" x14ac:dyDescent="0.4">
      <c r="A50" s="287" t="s">
        <v>281</v>
      </c>
      <c r="B50" s="31"/>
      <c r="C50" s="31"/>
      <c r="D50" s="31"/>
    </row>
    <row r="51" spans="1:8" ht="91.5" customHeight="1" thickBot="1" x14ac:dyDescent="0.4">
      <c r="A51" s="103" t="s">
        <v>164</v>
      </c>
      <c r="B51" s="104" t="s">
        <v>289</v>
      </c>
      <c r="C51" s="104" t="s">
        <v>227</v>
      </c>
      <c r="D51" s="105" t="s">
        <v>228</v>
      </c>
      <c r="E51" s="106" t="s">
        <v>229</v>
      </c>
      <c r="F51" s="106" t="s">
        <v>291</v>
      </c>
      <c r="G51" s="106" t="s">
        <v>119</v>
      </c>
      <c r="H51" s="106" t="s">
        <v>120</v>
      </c>
    </row>
    <row r="52" spans="1:8" ht="16" thickBot="1" x14ac:dyDescent="0.4">
      <c r="A52" s="69" t="s">
        <v>53</v>
      </c>
      <c r="B52" s="307"/>
      <c r="C52" s="107">
        <f>B30</f>
        <v>0</v>
      </c>
      <c r="D52" s="108">
        <f>B52*C52</f>
        <v>0</v>
      </c>
      <c r="E52" s="296"/>
      <c r="F52" s="297">
        <v>1</v>
      </c>
      <c r="G52" s="298">
        <f t="shared" ref="G52:G57" si="0">$D$52*F52</f>
        <v>0</v>
      </c>
      <c r="H52" s="299" t="e">
        <f>(D52*$B$19)+G52</f>
        <v>#DIV/0!</v>
      </c>
    </row>
    <row r="53" spans="1:8" ht="15.75" customHeight="1" outlineLevel="1" x14ac:dyDescent="0.35">
      <c r="A53" s="238"/>
      <c r="B53" s="239"/>
      <c r="C53" s="240"/>
      <c r="D53" s="241"/>
      <c r="E53" s="110" t="s">
        <v>22</v>
      </c>
      <c r="F53" s="308"/>
      <c r="G53" s="111">
        <f t="shared" si="0"/>
        <v>0</v>
      </c>
      <c r="H53" s="265" t="e">
        <f>(G53*$B$19)+G53</f>
        <v>#DIV/0!</v>
      </c>
    </row>
    <row r="54" spans="1:8" ht="15.75" customHeight="1" outlineLevel="1" x14ac:dyDescent="0.35">
      <c r="A54" s="238"/>
      <c r="B54" s="239"/>
      <c r="C54" s="240"/>
      <c r="D54" s="241"/>
      <c r="E54" s="112" t="s">
        <v>23</v>
      </c>
      <c r="F54" s="308"/>
      <c r="G54" s="113">
        <f t="shared" si="0"/>
        <v>0</v>
      </c>
      <c r="H54" s="266" t="e">
        <f>(G54*$B$19)+G54</f>
        <v>#DIV/0!</v>
      </c>
    </row>
    <row r="55" spans="1:8" ht="15.75" customHeight="1" outlineLevel="1" x14ac:dyDescent="0.35">
      <c r="A55" s="238"/>
      <c r="B55" s="239"/>
      <c r="C55" s="240"/>
      <c r="D55" s="241"/>
      <c r="E55" s="114" t="s">
        <v>24</v>
      </c>
      <c r="F55" s="308"/>
      <c r="G55" s="113">
        <f t="shared" si="0"/>
        <v>0</v>
      </c>
      <c r="H55" s="266" t="e">
        <f>(G55*$B$19)+G55</f>
        <v>#DIV/0!</v>
      </c>
    </row>
    <row r="56" spans="1:8" ht="15.75" customHeight="1" outlineLevel="1" x14ac:dyDescent="0.35">
      <c r="A56" s="238"/>
      <c r="B56" s="239"/>
      <c r="C56" s="240"/>
      <c r="D56" s="241"/>
      <c r="E56" s="114" t="s">
        <v>25</v>
      </c>
      <c r="F56" s="308"/>
      <c r="G56" s="113">
        <f t="shared" si="0"/>
        <v>0</v>
      </c>
      <c r="H56" s="266" t="e">
        <f>(G56*$B$19)+G56</f>
        <v>#DIV/0!</v>
      </c>
    </row>
    <row r="57" spans="1:8" ht="15.75" customHeight="1" outlineLevel="1" thickBot="1" x14ac:dyDescent="0.4">
      <c r="A57" s="238"/>
      <c r="B57" s="239"/>
      <c r="C57" s="240"/>
      <c r="D57" s="241"/>
      <c r="E57" s="115" t="s">
        <v>26</v>
      </c>
      <c r="F57" s="308"/>
      <c r="G57" s="116">
        <f t="shared" si="0"/>
        <v>0</v>
      </c>
      <c r="H57" s="267" t="e">
        <f>(G57*$B$19)+G57</f>
        <v>#DIV/0!</v>
      </c>
    </row>
    <row r="58" spans="1:8" ht="15.75" customHeight="1" outlineLevel="1" thickTop="1" thickBot="1" x14ac:dyDescent="0.4">
      <c r="A58" s="120"/>
      <c r="B58" s="242"/>
      <c r="C58" s="243"/>
      <c r="D58" s="121"/>
      <c r="E58" s="117" t="s">
        <v>109</v>
      </c>
      <c r="F58" s="118">
        <f>SUM(F53:F57)</f>
        <v>0</v>
      </c>
      <c r="G58" s="119">
        <f>SUM(G53:G57)</f>
        <v>0</v>
      </c>
      <c r="H58" s="119" t="e">
        <f>SUM(H53:H57)</f>
        <v>#DIV/0!</v>
      </c>
    </row>
    <row r="59" spans="1:8" ht="15.75" customHeight="1" thickBot="1" x14ac:dyDescent="0.4">
      <c r="A59" s="70" t="s">
        <v>54</v>
      </c>
      <c r="B59" s="307"/>
      <c r="C59" s="107">
        <f>B31</f>
        <v>0</v>
      </c>
      <c r="D59" s="122">
        <f>B59*C59</f>
        <v>0</v>
      </c>
      <c r="E59" s="245"/>
      <c r="F59" s="123">
        <v>1</v>
      </c>
      <c r="G59" s="109">
        <f t="shared" ref="G59:G64" si="1">$D$59*F59</f>
        <v>0</v>
      </c>
      <c r="H59" s="268" t="e">
        <f t="shared" ref="H59:H64" si="2">(G59*$B$19)+G59</f>
        <v>#DIV/0!</v>
      </c>
    </row>
    <row r="60" spans="1:8" ht="15.75" customHeight="1" outlineLevel="1" x14ac:dyDescent="0.35">
      <c r="A60" s="238"/>
      <c r="B60" s="239"/>
      <c r="C60" s="240"/>
      <c r="D60" s="241"/>
      <c r="E60" s="110" t="s">
        <v>22</v>
      </c>
      <c r="F60" s="308"/>
      <c r="G60" s="111">
        <f t="shared" si="1"/>
        <v>0</v>
      </c>
      <c r="H60" s="265" t="e">
        <f t="shared" si="2"/>
        <v>#DIV/0!</v>
      </c>
    </row>
    <row r="61" spans="1:8" ht="15.75" customHeight="1" outlineLevel="1" x14ac:dyDescent="0.35">
      <c r="A61" s="238"/>
      <c r="B61" s="239"/>
      <c r="C61" s="240"/>
      <c r="D61" s="241"/>
      <c r="E61" s="112" t="s">
        <v>23</v>
      </c>
      <c r="F61" s="308"/>
      <c r="G61" s="113">
        <f t="shared" si="1"/>
        <v>0</v>
      </c>
      <c r="H61" s="266" t="e">
        <f t="shared" si="2"/>
        <v>#DIV/0!</v>
      </c>
    </row>
    <row r="62" spans="1:8" ht="15.75" customHeight="1" outlineLevel="1" x14ac:dyDescent="0.35">
      <c r="A62" s="238"/>
      <c r="B62" s="239"/>
      <c r="C62" s="240"/>
      <c r="D62" s="241"/>
      <c r="E62" s="114" t="s">
        <v>24</v>
      </c>
      <c r="F62" s="308"/>
      <c r="G62" s="113">
        <f t="shared" si="1"/>
        <v>0</v>
      </c>
      <c r="H62" s="266" t="e">
        <f t="shared" si="2"/>
        <v>#DIV/0!</v>
      </c>
    </row>
    <row r="63" spans="1:8" ht="15.75" customHeight="1" outlineLevel="1" x14ac:dyDescent="0.35">
      <c r="A63" s="238"/>
      <c r="B63" s="239"/>
      <c r="C63" s="240"/>
      <c r="D63" s="241"/>
      <c r="E63" s="114" t="s">
        <v>25</v>
      </c>
      <c r="F63" s="308"/>
      <c r="G63" s="113">
        <f t="shared" si="1"/>
        <v>0</v>
      </c>
      <c r="H63" s="266" t="e">
        <f t="shared" si="2"/>
        <v>#DIV/0!</v>
      </c>
    </row>
    <row r="64" spans="1:8" ht="15.75" customHeight="1" outlineLevel="1" thickBot="1" x14ac:dyDescent="0.4">
      <c r="A64" s="238"/>
      <c r="B64" s="239"/>
      <c r="C64" s="240"/>
      <c r="D64" s="241"/>
      <c r="E64" s="115" t="s">
        <v>26</v>
      </c>
      <c r="F64" s="308"/>
      <c r="G64" s="116">
        <f t="shared" si="1"/>
        <v>0</v>
      </c>
      <c r="H64" s="267" t="e">
        <f t="shared" si="2"/>
        <v>#DIV/0!</v>
      </c>
    </row>
    <row r="65" spans="1:8" ht="16.5" outlineLevel="1" thickTop="1" thickBot="1" x14ac:dyDescent="0.4">
      <c r="A65" s="120"/>
      <c r="B65" s="242"/>
      <c r="C65" s="243"/>
      <c r="D65" s="121"/>
      <c r="E65" s="117" t="s">
        <v>109</v>
      </c>
      <c r="F65" s="124">
        <f>SUM(F60:F64)</f>
        <v>0</v>
      </c>
      <c r="G65" s="125">
        <f>SUM(G60:G64)</f>
        <v>0</v>
      </c>
      <c r="H65" s="125" t="e">
        <f>SUM(H60:H64)</f>
        <v>#DIV/0!</v>
      </c>
    </row>
    <row r="66" spans="1:8" ht="16" thickBot="1" x14ac:dyDescent="0.4">
      <c r="A66" s="69" t="s">
        <v>52</v>
      </c>
      <c r="B66" s="307"/>
      <c r="C66" s="107">
        <f>B32</f>
        <v>0</v>
      </c>
      <c r="D66" s="122">
        <f>B66*C66</f>
        <v>0</v>
      </c>
      <c r="E66" s="244"/>
      <c r="F66" s="123">
        <v>1</v>
      </c>
      <c r="G66" s="126">
        <f t="shared" ref="G66:G71" si="3">$D$66*F66</f>
        <v>0</v>
      </c>
      <c r="H66" s="268" t="e">
        <f t="shared" ref="H66:H71" si="4">(G66*$B$19)+G66</f>
        <v>#DIV/0!</v>
      </c>
    </row>
    <row r="67" spans="1:8" outlineLevel="1" x14ac:dyDescent="0.35">
      <c r="A67" s="238"/>
      <c r="B67" s="239"/>
      <c r="C67" s="240"/>
      <c r="D67" s="241"/>
      <c r="E67" s="110" t="s">
        <v>22</v>
      </c>
      <c r="F67" s="308"/>
      <c r="G67" s="111">
        <f t="shared" si="3"/>
        <v>0</v>
      </c>
      <c r="H67" s="265" t="e">
        <f t="shared" si="4"/>
        <v>#DIV/0!</v>
      </c>
    </row>
    <row r="68" spans="1:8" outlineLevel="1" x14ac:dyDescent="0.35">
      <c r="A68" s="238"/>
      <c r="B68" s="239"/>
      <c r="C68" s="240"/>
      <c r="D68" s="241"/>
      <c r="E68" s="112" t="s">
        <v>23</v>
      </c>
      <c r="F68" s="308"/>
      <c r="G68" s="113">
        <f t="shared" si="3"/>
        <v>0</v>
      </c>
      <c r="H68" s="266" t="e">
        <f t="shared" si="4"/>
        <v>#DIV/0!</v>
      </c>
    </row>
    <row r="69" spans="1:8" outlineLevel="1" x14ac:dyDescent="0.35">
      <c r="A69" s="238"/>
      <c r="B69" s="239"/>
      <c r="C69" s="240"/>
      <c r="D69" s="241"/>
      <c r="E69" s="114" t="s">
        <v>24</v>
      </c>
      <c r="F69" s="308"/>
      <c r="G69" s="113">
        <f t="shared" si="3"/>
        <v>0</v>
      </c>
      <c r="H69" s="266" t="e">
        <f t="shared" si="4"/>
        <v>#DIV/0!</v>
      </c>
    </row>
    <row r="70" spans="1:8" outlineLevel="1" x14ac:dyDescent="0.35">
      <c r="A70" s="238"/>
      <c r="B70" s="239"/>
      <c r="C70" s="240"/>
      <c r="D70" s="241"/>
      <c r="E70" s="114" t="s">
        <v>25</v>
      </c>
      <c r="F70" s="308"/>
      <c r="G70" s="113">
        <f t="shared" si="3"/>
        <v>0</v>
      </c>
      <c r="H70" s="266" t="e">
        <f t="shared" si="4"/>
        <v>#DIV/0!</v>
      </c>
    </row>
    <row r="71" spans="1:8" ht="16" outlineLevel="1" thickBot="1" x14ac:dyDescent="0.4">
      <c r="A71" s="238"/>
      <c r="B71" s="239"/>
      <c r="C71" s="240"/>
      <c r="D71" s="241"/>
      <c r="E71" s="115" t="s">
        <v>26</v>
      </c>
      <c r="F71" s="308"/>
      <c r="G71" s="116">
        <f t="shared" si="3"/>
        <v>0</v>
      </c>
      <c r="H71" s="267" t="e">
        <f t="shared" si="4"/>
        <v>#DIV/0!</v>
      </c>
    </row>
    <row r="72" spans="1:8" ht="16.5" outlineLevel="1" thickTop="1" thickBot="1" x14ac:dyDescent="0.4">
      <c r="A72" s="120"/>
      <c r="B72" s="242"/>
      <c r="C72" s="243"/>
      <c r="D72" s="121"/>
      <c r="E72" s="117" t="s">
        <v>109</v>
      </c>
      <c r="F72" s="124">
        <f>SUM(F67:F71)</f>
        <v>0</v>
      </c>
      <c r="G72" s="125">
        <f>SUM(G67:G71)</f>
        <v>0</v>
      </c>
      <c r="H72" s="125" t="e">
        <f>SUM(H67:H71)</f>
        <v>#DIV/0!</v>
      </c>
    </row>
    <row r="73" spans="1:8" ht="16" thickBot="1" x14ac:dyDescent="0.4">
      <c r="A73" s="69" t="s">
        <v>55</v>
      </c>
      <c r="B73" s="307"/>
      <c r="C73" s="107">
        <f>B33</f>
        <v>0</v>
      </c>
      <c r="D73" s="122">
        <f>B73*C73</f>
        <v>0</v>
      </c>
      <c r="E73" s="244"/>
      <c r="F73" s="123">
        <v>1</v>
      </c>
      <c r="G73" s="126">
        <f t="shared" ref="G73:G78" si="5">$D$73*F73</f>
        <v>0</v>
      </c>
      <c r="H73" s="268" t="e">
        <f t="shared" ref="H73:H78" si="6">(G73*$B$19)+G73</f>
        <v>#DIV/0!</v>
      </c>
    </row>
    <row r="74" spans="1:8" outlineLevel="1" x14ac:dyDescent="0.35">
      <c r="A74" s="238"/>
      <c r="B74" s="239"/>
      <c r="C74" s="240"/>
      <c r="D74" s="241"/>
      <c r="E74" s="110" t="s">
        <v>22</v>
      </c>
      <c r="F74" s="308"/>
      <c r="G74" s="111">
        <f t="shared" si="5"/>
        <v>0</v>
      </c>
      <c r="H74" s="265" t="e">
        <f t="shared" si="6"/>
        <v>#DIV/0!</v>
      </c>
    </row>
    <row r="75" spans="1:8" outlineLevel="1" x14ac:dyDescent="0.35">
      <c r="A75" s="238"/>
      <c r="B75" s="239"/>
      <c r="C75" s="240"/>
      <c r="D75" s="241"/>
      <c r="E75" s="112" t="s">
        <v>23</v>
      </c>
      <c r="F75" s="308"/>
      <c r="G75" s="113">
        <f t="shared" si="5"/>
        <v>0</v>
      </c>
      <c r="H75" s="266" t="e">
        <f t="shared" si="6"/>
        <v>#DIV/0!</v>
      </c>
    </row>
    <row r="76" spans="1:8" outlineLevel="1" x14ac:dyDescent="0.35">
      <c r="A76" s="238"/>
      <c r="B76" s="239"/>
      <c r="C76" s="240"/>
      <c r="D76" s="241"/>
      <c r="E76" s="114" t="s">
        <v>24</v>
      </c>
      <c r="F76" s="308"/>
      <c r="G76" s="113">
        <f t="shared" si="5"/>
        <v>0</v>
      </c>
      <c r="H76" s="266" t="e">
        <f t="shared" si="6"/>
        <v>#DIV/0!</v>
      </c>
    </row>
    <row r="77" spans="1:8" outlineLevel="1" x14ac:dyDescent="0.35">
      <c r="A77" s="238"/>
      <c r="B77" s="239"/>
      <c r="C77" s="240"/>
      <c r="D77" s="241"/>
      <c r="E77" s="114" t="s">
        <v>25</v>
      </c>
      <c r="F77" s="308"/>
      <c r="G77" s="113">
        <f t="shared" si="5"/>
        <v>0</v>
      </c>
      <c r="H77" s="266" t="e">
        <f t="shared" si="6"/>
        <v>#DIV/0!</v>
      </c>
    </row>
    <row r="78" spans="1:8" ht="16" outlineLevel="1" thickBot="1" x14ac:dyDescent="0.4">
      <c r="A78" s="238"/>
      <c r="B78" s="239"/>
      <c r="C78" s="240"/>
      <c r="D78" s="241"/>
      <c r="E78" s="115" t="s">
        <v>26</v>
      </c>
      <c r="F78" s="308"/>
      <c r="G78" s="116">
        <f t="shared" si="5"/>
        <v>0</v>
      </c>
      <c r="H78" s="267" t="e">
        <f t="shared" si="6"/>
        <v>#DIV/0!</v>
      </c>
    </row>
    <row r="79" spans="1:8" ht="16.5" outlineLevel="1" thickTop="1" thickBot="1" x14ac:dyDescent="0.4">
      <c r="A79" s="120"/>
      <c r="B79" s="242"/>
      <c r="C79" s="243"/>
      <c r="D79" s="121"/>
      <c r="E79" s="117" t="s">
        <v>109</v>
      </c>
      <c r="F79" s="124">
        <f>SUM(F74:F78)</f>
        <v>0</v>
      </c>
      <c r="G79" s="125">
        <f>SUM(G74:G78)</f>
        <v>0</v>
      </c>
      <c r="H79" s="125" t="e">
        <f>SUM(H74:H78)</f>
        <v>#DIV/0!</v>
      </c>
    </row>
    <row r="80" spans="1:8" ht="16" thickBot="1" x14ac:dyDescent="0.4">
      <c r="A80" s="69" t="s">
        <v>56</v>
      </c>
      <c r="B80" s="307"/>
      <c r="C80" s="107">
        <f>B34</f>
        <v>0</v>
      </c>
      <c r="D80" s="122">
        <f>B80*C80</f>
        <v>0</v>
      </c>
      <c r="E80" s="244"/>
      <c r="F80" s="123">
        <v>1</v>
      </c>
      <c r="G80" s="126">
        <f t="shared" ref="G80:G85" si="7">$D$80*F80</f>
        <v>0</v>
      </c>
      <c r="H80" s="268" t="e">
        <f t="shared" ref="H80:H85" si="8">(G80*$B$19)+G80</f>
        <v>#DIV/0!</v>
      </c>
    </row>
    <row r="81" spans="1:8" outlineLevel="1" x14ac:dyDescent="0.35">
      <c r="A81" s="238"/>
      <c r="B81" s="239"/>
      <c r="C81" s="240"/>
      <c r="D81" s="241"/>
      <c r="E81" s="110" t="s">
        <v>22</v>
      </c>
      <c r="F81" s="308"/>
      <c r="G81" s="111">
        <f t="shared" si="7"/>
        <v>0</v>
      </c>
      <c r="H81" s="265" t="e">
        <f t="shared" si="8"/>
        <v>#DIV/0!</v>
      </c>
    </row>
    <row r="82" spans="1:8" outlineLevel="1" x14ac:dyDescent="0.35">
      <c r="A82" s="238"/>
      <c r="B82" s="239"/>
      <c r="C82" s="240"/>
      <c r="D82" s="241"/>
      <c r="E82" s="112" t="s">
        <v>23</v>
      </c>
      <c r="F82" s="308"/>
      <c r="G82" s="113">
        <f t="shared" si="7"/>
        <v>0</v>
      </c>
      <c r="H82" s="266" t="e">
        <f t="shared" si="8"/>
        <v>#DIV/0!</v>
      </c>
    </row>
    <row r="83" spans="1:8" outlineLevel="1" x14ac:dyDescent="0.35">
      <c r="A83" s="238"/>
      <c r="B83" s="239"/>
      <c r="C83" s="240"/>
      <c r="D83" s="241"/>
      <c r="E83" s="114" t="s">
        <v>24</v>
      </c>
      <c r="F83" s="308"/>
      <c r="G83" s="113">
        <f t="shared" si="7"/>
        <v>0</v>
      </c>
      <c r="H83" s="266" t="e">
        <f t="shared" si="8"/>
        <v>#DIV/0!</v>
      </c>
    </row>
    <row r="84" spans="1:8" outlineLevel="1" x14ac:dyDescent="0.35">
      <c r="A84" s="238"/>
      <c r="B84" s="239"/>
      <c r="C84" s="240"/>
      <c r="D84" s="241"/>
      <c r="E84" s="114" t="s">
        <v>25</v>
      </c>
      <c r="F84" s="308"/>
      <c r="G84" s="113">
        <f t="shared" si="7"/>
        <v>0</v>
      </c>
      <c r="H84" s="266" t="e">
        <f t="shared" si="8"/>
        <v>#DIV/0!</v>
      </c>
    </row>
    <row r="85" spans="1:8" ht="16" outlineLevel="1" thickBot="1" x14ac:dyDescent="0.4">
      <c r="A85" s="238"/>
      <c r="B85" s="239"/>
      <c r="C85" s="240"/>
      <c r="D85" s="241"/>
      <c r="E85" s="115" t="s">
        <v>26</v>
      </c>
      <c r="F85" s="308"/>
      <c r="G85" s="116">
        <f t="shared" si="7"/>
        <v>0</v>
      </c>
      <c r="H85" s="267" t="e">
        <f t="shared" si="8"/>
        <v>#DIV/0!</v>
      </c>
    </row>
    <row r="86" spans="1:8" ht="16.5" outlineLevel="1" thickTop="1" thickBot="1" x14ac:dyDescent="0.4">
      <c r="A86" s="120"/>
      <c r="B86" s="242"/>
      <c r="C86" s="243"/>
      <c r="D86" s="121"/>
      <c r="E86" s="117" t="s">
        <v>109</v>
      </c>
      <c r="F86" s="124">
        <f>SUM(F81:F85)</f>
        <v>0</v>
      </c>
      <c r="G86" s="125">
        <f>SUM(G81:G85)</f>
        <v>0</v>
      </c>
      <c r="H86" s="125" t="e">
        <f>SUM(H81:H85)</f>
        <v>#DIV/0!</v>
      </c>
    </row>
    <row r="87" spans="1:8" ht="16" thickBot="1" x14ac:dyDescent="0.4">
      <c r="A87" s="69" t="s">
        <v>57</v>
      </c>
      <c r="B87" s="307"/>
      <c r="C87" s="107">
        <f>B35</f>
        <v>0</v>
      </c>
      <c r="D87" s="122">
        <f>B87*C87</f>
        <v>0</v>
      </c>
      <c r="E87" s="244"/>
      <c r="F87" s="123">
        <v>1</v>
      </c>
      <c r="G87" s="126">
        <f t="shared" ref="G87:G92" si="9">$D$87*F87</f>
        <v>0</v>
      </c>
      <c r="H87" s="268" t="e">
        <f t="shared" ref="H87:H92" si="10">(G87*$B$19)+G87</f>
        <v>#DIV/0!</v>
      </c>
    </row>
    <row r="88" spans="1:8" outlineLevel="1" x14ac:dyDescent="0.35">
      <c r="A88" s="238"/>
      <c r="B88" s="246"/>
      <c r="C88" s="240"/>
      <c r="D88" s="241"/>
      <c r="E88" s="110" t="s">
        <v>22</v>
      </c>
      <c r="F88" s="308"/>
      <c r="G88" s="111">
        <f t="shared" si="9"/>
        <v>0</v>
      </c>
      <c r="H88" s="265" t="e">
        <f t="shared" si="10"/>
        <v>#DIV/0!</v>
      </c>
    </row>
    <row r="89" spans="1:8" outlineLevel="1" x14ac:dyDescent="0.35">
      <c r="A89" s="238"/>
      <c r="B89" s="247"/>
      <c r="C89" s="240"/>
      <c r="D89" s="241"/>
      <c r="E89" s="112" t="s">
        <v>23</v>
      </c>
      <c r="F89" s="308"/>
      <c r="G89" s="113">
        <f t="shared" si="9"/>
        <v>0</v>
      </c>
      <c r="H89" s="266" t="e">
        <f t="shared" si="10"/>
        <v>#DIV/0!</v>
      </c>
    </row>
    <row r="90" spans="1:8" outlineLevel="1" x14ac:dyDescent="0.35">
      <c r="A90" s="238"/>
      <c r="B90" s="247"/>
      <c r="C90" s="240"/>
      <c r="D90" s="241"/>
      <c r="E90" s="114" t="s">
        <v>24</v>
      </c>
      <c r="F90" s="308"/>
      <c r="G90" s="113">
        <f t="shared" si="9"/>
        <v>0</v>
      </c>
      <c r="H90" s="266" t="e">
        <f t="shared" si="10"/>
        <v>#DIV/0!</v>
      </c>
    </row>
    <row r="91" spans="1:8" outlineLevel="1" x14ac:dyDescent="0.35">
      <c r="A91" s="238"/>
      <c r="B91" s="247"/>
      <c r="C91" s="240"/>
      <c r="D91" s="241"/>
      <c r="E91" s="114" t="s">
        <v>25</v>
      </c>
      <c r="F91" s="308"/>
      <c r="G91" s="113">
        <f t="shared" si="9"/>
        <v>0</v>
      </c>
      <c r="H91" s="266" t="e">
        <f t="shared" si="10"/>
        <v>#DIV/0!</v>
      </c>
    </row>
    <row r="92" spans="1:8" ht="16" outlineLevel="1" thickBot="1" x14ac:dyDescent="0.4">
      <c r="A92" s="238"/>
      <c r="B92" s="247"/>
      <c r="C92" s="240"/>
      <c r="D92" s="241"/>
      <c r="E92" s="115" t="s">
        <v>26</v>
      </c>
      <c r="F92" s="308"/>
      <c r="G92" s="116">
        <f t="shared" si="9"/>
        <v>0</v>
      </c>
      <c r="H92" s="267" t="e">
        <f t="shared" si="10"/>
        <v>#DIV/0!</v>
      </c>
    </row>
    <row r="93" spans="1:8" ht="19.5" customHeight="1" outlineLevel="1" thickTop="1" thickBot="1" x14ac:dyDescent="0.4">
      <c r="A93" s="120"/>
      <c r="B93" s="248"/>
      <c r="C93" s="243"/>
      <c r="D93" s="121"/>
      <c r="E93" s="117" t="s">
        <v>109</v>
      </c>
      <c r="F93" s="124">
        <f>SUM(F88:F92)</f>
        <v>0</v>
      </c>
      <c r="G93" s="125">
        <f>SUM(G88:G92)</f>
        <v>0</v>
      </c>
      <c r="H93" s="125" t="e">
        <f>SUM(H88:H92)</f>
        <v>#DIV/0!</v>
      </c>
    </row>
    <row r="94" spans="1:8" ht="16" thickBot="1" x14ac:dyDescent="0.4">
      <c r="A94" s="69" t="s">
        <v>58</v>
      </c>
      <c r="B94" s="307"/>
      <c r="C94" s="107">
        <f>B36</f>
        <v>0</v>
      </c>
      <c r="D94" s="122">
        <f>B94*C94</f>
        <v>0</v>
      </c>
      <c r="E94" s="244"/>
      <c r="F94" s="123">
        <v>1</v>
      </c>
      <c r="G94" s="126">
        <f t="shared" ref="G94:G99" si="11">$D$94*F94</f>
        <v>0</v>
      </c>
      <c r="H94" s="268" t="e">
        <f t="shared" ref="H94:H99" si="12">(G94*$B$19)+G94</f>
        <v>#DIV/0!</v>
      </c>
    </row>
    <row r="95" spans="1:8" outlineLevel="1" x14ac:dyDescent="0.35">
      <c r="A95" s="238"/>
      <c r="B95" s="246"/>
      <c r="C95" s="240"/>
      <c r="D95" s="241"/>
      <c r="E95" s="110" t="s">
        <v>22</v>
      </c>
      <c r="F95" s="308"/>
      <c r="G95" s="111">
        <f t="shared" si="11"/>
        <v>0</v>
      </c>
      <c r="H95" s="265" t="e">
        <f t="shared" si="12"/>
        <v>#DIV/0!</v>
      </c>
    </row>
    <row r="96" spans="1:8" outlineLevel="1" x14ac:dyDescent="0.35">
      <c r="A96" s="238"/>
      <c r="B96" s="247"/>
      <c r="C96" s="240"/>
      <c r="D96" s="241"/>
      <c r="E96" s="112" t="s">
        <v>23</v>
      </c>
      <c r="F96" s="308"/>
      <c r="G96" s="113">
        <f t="shared" si="11"/>
        <v>0</v>
      </c>
      <c r="H96" s="266" t="e">
        <f t="shared" si="12"/>
        <v>#DIV/0!</v>
      </c>
    </row>
    <row r="97" spans="1:8" outlineLevel="1" x14ac:dyDescent="0.35">
      <c r="A97" s="238"/>
      <c r="B97" s="247"/>
      <c r="C97" s="240"/>
      <c r="D97" s="241"/>
      <c r="E97" s="114" t="s">
        <v>24</v>
      </c>
      <c r="F97" s="308"/>
      <c r="G97" s="113">
        <f t="shared" si="11"/>
        <v>0</v>
      </c>
      <c r="H97" s="266" t="e">
        <f t="shared" si="12"/>
        <v>#DIV/0!</v>
      </c>
    </row>
    <row r="98" spans="1:8" outlineLevel="1" x14ac:dyDescent="0.35">
      <c r="A98" s="238"/>
      <c r="B98" s="247"/>
      <c r="C98" s="240"/>
      <c r="D98" s="241"/>
      <c r="E98" s="114" t="s">
        <v>25</v>
      </c>
      <c r="F98" s="308"/>
      <c r="G98" s="113">
        <f t="shared" si="11"/>
        <v>0</v>
      </c>
      <c r="H98" s="266" t="e">
        <f t="shared" si="12"/>
        <v>#DIV/0!</v>
      </c>
    </row>
    <row r="99" spans="1:8" ht="16" outlineLevel="1" thickBot="1" x14ac:dyDescent="0.4">
      <c r="A99" s="238"/>
      <c r="B99" s="247"/>
      <c r="C99" s="240"/>
      <c r="D99" s="241"/>
      <c r="E99" s="115" t="s">
        <v>26</v>
      </c>
      <c r="F99" s="308"/>
      <c r="G99" s="116">
        <f t="shared" si="11"/>
        <v>0</v>
      </c>
      <c r="H99" s="267" t="e">
        <f t="shared" si="12"/>
        <v>#DIV/0!</v>
      </c>
    </row>
    <row r="100" spans="1:8" ht="16.5" outlineLevel="1" thickTop="1" thickBot="1" x14ac:dyDescent="0.4">
      <c r="A100" s="120"/>
      <c r="B100" s="248"/>
      <c r="C100" s="243"/>
      <c r="D100" s="121"/>
      <c r="E100" s="117" t="s">
        <v>109</v>
      </c>
      <c r="F100" s="124">
        <f>SUM(F95:F99)</f>
        <v>0</v>
      </c>
      <c r="G100" s="125">
        <f>SUM(G95:G99)</f>
        <v>0</v>
      </c>
      <c r="H100" s="125" t="e">
        <f>SUM(H95:H99)</f>
        <v>#DIV/0!</v>
      </c>
    </row>
    <row r="101" spans="1:8" ht="16" thickBot="1" x14ac:dyDescent="0.4">
      <c r="A101" s="69" t="s">
        <v>59</v>
      </c>
      <c r="B101" s="307"/>
      <c r="C101" s="107">
        <f>B37</f>
        <v>0</v>
      </c>
      <c r="D101" s="122">
        <f>B101*C101</f>
        <v>0</v>
      </c>
      <c r="E101" s="244"/>
      <c r="F101" s="123">
        <v>1</v>
      </c>
      <c r="G101" s="126">
        <f t="shared" ref="G101:G106" si="13">$D$101*F101</f>
        <v>0</v>
      </c>
      <c r="H101" s="268" t="e">
        <f t="shared" ref="H101:H106" si="14">(G101*$B$19)+G101</f>
        <v>#DIV/0!</v>
      </c>
    </row>
    <row r="102" spans="1:8" outlineLevel="1" x14ac:dyDescent="0.35">
      <c r="A102" s="238"/>
      <c r="B102" s="246"/>
      <c r="C102" s="240"/>
      <c r="D102" s="241"/>
      <c r="E102" s="110" t="s">
        <v>22</v>
      </c>
      <c r="F102" s="308"/>
      <c r="G102" s="111">
        <f t="shared" si="13"/>
        <v>0</v>
      </c>
      <c r="H102" s="269" t="e">
        <f t="shared" si="14"/>
        <v>#DIV/0!</v>
      </c>
    </row>
    <row r="103" spans="1:8" outlineLevel="1" x14ac:dyDescent="0.35">
      <c r="A103" s="238"/>
      <c r="B103" s="247"/>
      <c r="C103" s="240"/>
      <c r="D103" s="241"/>
      <c r="E103" s="112" t="s">
        <v>23</v>
      </c>
      <c r="F103" s="308"/>
      <c r="G103" s="113">
        <f t="shared" si="13"/>
        <v>0</v>
      </c>
      <c r="H103" s="266" t="e">
        <f t="shared" si="14"/>
        <v>#DIV/0!</v>
      </c>
    </row>
    <row r="104" spans="1:8" outlineLevel="1" x14ac:dyDescent="0.35">
      <c r="A104" s="238"/>
      <c r="B104" s="247"/>
      <c r="C104" s="240"/>
      <c r="D104" s="241"/>
      <c r="E104" s="114" t="s">
        <v>24</v>
      </c>
      <c r="F104" s="308"/>
      <c r="G104" s="113">
        <f t="shared" si="13"/>
        <v>0</v>
      </c>
      <c r="H104" s="266" t="e">
        <f t="shared" si="14"/>
        <v>#DIV/0!</v>
      </c>
    </row>
    <row r="105" spans="1:8" outlineLevel="1" x14ac:dyDescent="0.35">
      <c r="A105" s="238"/>
      <c r="B105" s="247"/>
      <c r="C105" s="240"/>
      <c r="D105" s="241"/>
      <c r="E105" s="114" t="s">
        <v>25</v>
      </c>
      <c r="F105" s="308"/>
      <c r="G105" s="113">
        <f t="shared" si="13"/>
        <v>0</v>
      </c>
      <c r="H105" s="266" t="e">
        <f t="shared" si="14"/>
        <v>#DIV/0!</v>
      </c>
    </row>
    <row r="106" spans="1:8" ht="16" outlineLevel="1" thickBot="1" x14ac:dyDescent="0.4">
      <c r="A106" s="238"/>
      <c r="B106" s="247"/>
      <c r="C106" s="240"/>
      <c r="D106" s="241"/>
      <c r="E106" s="115" t="s">
        <v>26</v>
      </c>
      <c r="F106" s="308"/>
      <c r="G106" s="116">
        <f t="shared" si="13"/>
        <v>0</v>
      </c>
      <c r="H106" s="267" t="e">
        <f t="shared" si="14"/>
        <v>#DIV/0!</v>
      </c>
    </row>
    <row r="107" spans="1:8" ht="16.5" outlineLevel="1" thickTop="1" thickBot="1" x14ac:dyDescent="0.4">
      <c r="A107" s="120"/>
      <c r="B107" s="248"/>
      <c r="C107" s="243"/>
      <c r="D107" s="121"/>
      <c r="E107" s="117" t="s">
        <v>109</v>
      </c>
      <c r="F107" s="124">
        <f>SUM(F102:F106)</f>
        <v>0</v>
      </c>
      <c r="G107" s="125">
        <f>SUM(G102:G106)</f>
        <v>0</v>
      </c>
      <c r="H107" s="125" t="e">
        <f>SUM(H102:H106)</f>
        <v>#DIV/0!</v>
      </c>
    </row>
    <row r="108" spans="1:8" ht="16" thickBot="1" x14ac:dyDescent="0.4">
      <c r="A108" s="69" t="s">
        <v>60</v>
      </c>
      <c r="B108" s="307"/>
      <c r="C108" s="107">
        <f>B38</f>
        <v>0</v>
      </c>
      <c r="D108" s="122">
        <f>B108*C108</f>
        <v>0</v>
      </c>
      <c r="E108" s="244"/>
      <c r="F108" s="123">
        <v>1</v>
      </c>
      <c r="G108" s="126">
        <f t="shared" ref="G108:G113" si="15">$D$108*F108</f>
        <v>0</v>
      </c>
      <c r="H108" s="268" t="e">
        <f t="shared" ref="H108:H113" si="16">(G108*$B$19)+G108</f>
        <v>#DIV/0!</v>
      </c>
    </row>
    <row r="109" spans="1:8" outlineLevel="1" x14ac:dyDescent="0.35">
      <c r="A109" s="238"/>
      <c r="B109" s="246"/>
      <c r="C109" s="240"/>
      <c r="D109" s="241"/>
      <c r="E109" s="110" t="s">
        <v>22</v>
      </c>
      <c r="F109" s="308"/>
      <c r="G109" s="111">
        <f t="shared" si="15"/>
        <v>0</v>
      </c>
      <c r="H109" s="265" t="e">
        <f t="shared" si="16"/>
        <v>#DIV/0!</v>
      </c>
    </row>
    <row r="110" spans="1:8" outlineLevel="1" x14ac:dyDescent="0.35">
      <c r="A110" s="238"/>
      <c r="B110" s="247"/>
      <c r="C110" s="240"/>
      <c r="D110" s="241"/>
      <c r="E110" s="112" t="s">
        <v>23</v>
      </c>
      <c r="F110" s="308"/>
      <c r="G110" s="113">
        <f t="shared" si="15"/>
        <v>0</v>
      </c>
      <c r="H110" s="266" t="e">
        <f t="shared" si="16"/>
        <v>#DIV/0!</v>
      </c>
    </row>
    <row r="111" spans="1:8" outlineLevel="1" x14ac:dyDescent="0.35">
      <c r="A111" s="238"/>
      <c r="B111" s="247"/>
      <c r="C111" s="240"/>
      <c r="D111" s="241"/>
      <c r="E111" s="114" t="s">
        <v>24</v>
      </c>
      <c r="F111" s="308"/>
      <c r="G111" s="113">
        <f t="shared" si="15"/>
        <v>0</v>
      </c>
      <c r="H111" s="266" t="e">
        <f t="shared" si="16"/>
        <v>#DIV/0!</v>
      </c>
    </row>
    <row r="112" spans="1:8" outlineLevel="1" x14ac:dyDescent="0.35">
      <c r="A112" s="238"/>
      <c r="B112" s="247"/>
      <c r="C112" s="240"/>
      <c r="D112" s="241"/>
      <c r="E112" s="114" t="s">
        <v>25</v>
      </c>
      <c r="F112" s="308"/>
      <c r="G112" s="113">
        <f t="shared" si="15"/>
        <v>0</v>
      </c>
      <c r="H112" s="266" t="e">
        <f t="shared" si="16"/>
        <v>#DIV/0!</v>
      </c>
    </row>
    <row r="113" spans="1:8" ht="16" outlineLevel="1" thickBot="1" x14ac:dyDescent="0.4">
      <c r="A113" s="238"/>
      <c r="B113" s="247"/>
      <c r="C113" s="240"/>
      <c r="D113" s="241"/>
      <c r="E113" s="115" t="s">
        <v>26</v>
      </c>
      <c r="F113" s="308"/>
      <c r="G113" s="116">
        <f t="shared" si="15"/>
        <v>0</v>
      </c>
      <c r="H113" s="267" t="e">
        <f t="shared" si="16"/>
        <v>#DIV/0!</v>
      </c>
    </row>
    <row r="114" spans="1:8" ht="16.5" outlineLevel="1" thickTop="1" thickBot="1" x14ac:dyDescent="0.4">
      <c r="A114" s="120"/>
      <c r="B114" s="248"/>
      <c r="C114" s="243"/>
      <c r="D114" s="121"/>
      <c r="E114" s="117" t="s">
        <v>109</v>
      </c>
      <c r="F114" s="124">
        <f>SUM(F109:F113)</f>
        <v>0</v>
      </c>
      <c r="G114" s="125">
        <f>SUM(G109:G113)</f>
        <v>0</v>
      </c>
      <c r="H114" s="125" t="e">
        <f>SUM(H109:H113)</f>
        <v>#DIV/0!</v>
      </c>
    </row>
    <row r="115" spans="1:8" ht="16" thickBot="1" x14ac:dyDescent="0.4">
      <c r="A115" s="66" t="s">
        <v>61</v>
      </c>
      <c r="B115" s="307"/>
      <c r="C115" s="107">
        <f>B39</f>
        <v>0</v>
      </c>
      <c r="D115" s="122">
        <f>B115*C115</f>
        <v>0</v>
      </c>
      <c r="E115" s="244"/>
      <c r="F115" s="123">
        <v>1</v>
      </c>
      <c r="G115" s="126">
        <f t="shared" ref="G115:G120" si="17">$D$115*F115</f>
        <v>0</v>
      </c>
      <c r="H115" s="268" t="e">
        <f t="shared" ref="H115:H120" si="18">(G115*$B$19)+G115</f>
        <v>#DIV/0!</v>
      </c>
    </row>
    <row r="116" spans="1:8" outlineLevel="1" x14ac:dyDescent="0.35">
      <c r="A116" s="238"/>
      <c r="B116" s="246"/>
      <c r="C116" s="240"/>
      <c r="D116" s="241"/>
      <c r="E116" s="110" t="s">
        <v>22</v>
      </c>
      <c r="F116" s="308"/>
      <c r="G116" s="111">
        <f t="shared" si="17"/>
        <v>0</v>
      </c>
      <c r="H116" s="265" t="e">
        <f t="shared" si="18"/>
        <v>#DIV/0!</v>
      </c>
    </row>
    <row r="117" spans="1:8" outlineLevel="1" x14ac:dyDescent="0.35">
      <c r="A117" s="238"/>
      <c r="B117" s="247"/>
      <c r="C117" s="240"/>
      <c r="D117" s="241"/>
      <c r="E117" s="112" t="s">
        <v>23</v>
      </c>
      <c r="F117" s="308"/>
      <c r="G117" s="113">
        <f t="shared" si="17"/>
        <v>0</v>
      </c>
      <c r="H117" s="266" t="e">
        <f t="shared" si="18"/>
        <v>#DIV/0!</v>
      </c>
    </row>
    <row r="118" spans="1:8" outlineLevel="1" x14ac:dyDescent="0.35">
      <c r="A118" s="238"/>
      <c r="B118" s="247"/>
      <c r="C118" s="240"/>
      <c r="D118" s="241"/>
      <c r="E118" s="114" t="s">
        <v>24</v>
      </c>
      <c r="F118" s="308"/>
      <c r="G118" s="113">
        <f t="shared" si="17"/>
        <v>0</v>
      </c>
      <c r="H118" s="266" t="e">
        <f t="shared" si="18"/>
        <v>#DIV/0!</v>
      </c>
    </row>
    <row r="119" spans="1:8" outlineLevel="1" x14ac:dyDescent="0.35">
      <c r="A119" s="238"/>
      <c r="B119" s="247"/>
      <c r="C119" s="240"/>
      <c r="D119" s="241"/>
      <c r="E119" s="114" t="s">
        <v>25</v>
      </c>
      <c r="F119" s="308"/>
      <c r="G119" s="113">
        <f t="shared" si="17"/>
        <v>0</v>
      </c>
      <c r="H119" s="266" t="e">
        <f t="shared" si="18"/>
        <v>#DIV/0!</v>
      </c>
    </row>
    <row r="120" spans="1:8" ht="16" outlineLevel="1" thickBot="1" x14ac:dyDescent="0.4">
      <c r="A120" s="238"/>
      <c r="B120" s="247"/>
      <c r="C120" s="240"/>
      <c r="D120" s="241"/>
      <c r="E120" s="115" t="s">
        <v>26</v>
      </c>
      <c r="F120" s="308"/>
      <c r="G120" s="116">
        <f t="shared" si="17"/>
        <v>0</v>
      </c>
      <c r="H120" s="267" t="e">
        <f t="shared" si="18"/>
        <v>#DIV/0!</v>
      </c>
    </row>
    <row r="121" spans="1:8" ht="16.5" outlineLevel="1" thickTop="1" thickBot="1" x14ac:dyDescent="0.4">
      <c r="A121" s="120"/>
      <c r="B121" s="248"/>
      <c r="C121" s="243"/>
      <c r="D121" s="121"/>
      <c r="E121" s="117" t="s">
        <v>109</v>
      </c>
      <c r="F121" s="124">
        <f>SUM(F116:F120)</f>
        <v>0</v>
      </c>
      <c r="G121" s="125">
        <f>SUM(G116:G120)</f>
        <v>0</v>
      </c>
      <c r="H121" s="125" t="e">
        <f>SUM(H116:H120)</f>
        <v>#DIV/0!</v>
      </c>
    </row>
    <row r="122" spans="1:8" ht="16" thickBot="1" x14ac:dyDescent="0.4">
      <c r="A122" s="69" t="s">
        <v>62</v>
      </c>
      <c r="B122" s="307"/>
      <c r="C122" s="107">
        <f>B40</f>
        <v>0</v>
      </c>
      <c r="D122" s="122">
        <f>B122*C122</f>
        <v>0</v>
      </c>
      <c r="E122" s="244"/>
      <c r="F122" s="123">
        <v>1</v>
      </c>
      <c r="G122" s="126">
        <f t="shared" ref="G122:G127" si="19">$D$122*F122</f>
        <v>0</v>
      </c>
      <c r="H122" s="268" t="e">
        <f t="shared" ref="H122:H127" si="20">(G122*$B$19)+G122</f>
        <v>#DIV/0!</v>
      </c>
    </row>
    <row r="123" spans="1:8" outlineLevel="1" x14ac:dyDescent="0.35">
      <c r="A123" s="238"/>
      <c r="B123" s="246"/>
      <c r="C123" s="240"/>
      <c r="D123" s="241"/>
      <c r="E123" s="110" t="s">
        <v>22</v>
      </c>
      <c r="F123" s="308"/>
      <c r="G123" s="111">
        <f t="shared" si="19"/>
        <v>0</v>
      </c>
      <c r="H123" s="265" t="e">
        <f t="shared" si="20"/>
        <v>#DIV/0!</v>
      </c>
    </row>
    <row r="124" spans="1:8" outlineLevel="1" x14ac:dyDescent="0.35">
      <c r="A124" s="238"/>
      <c r="B124" s="247"/>
      <c r="C124" s="240"/>
      <c r="D124" s="241"/>
      <c r="E124" s="112" t="s">
        <v>23</v>
      </c>
      <c r="F124" s="308"/>
      <c r="G124" s="113">
        <f t="shared" si="19"/>
        <v>0</v>
      </c>
      <c r="H124" s="266" t="e">
        <f t="shared" si="20"/>
        <v>#DIV/0!</v>
      </c>
    </row>
    <row r="125" spans="1:8" outlineLevel="1" x14ac:dyDescent="0.35">
      <c r="A125" s="238"/>
      <c r="B125" s="247"/>
      <c r="C125" s="240"/>
      <c r="D125" s="241"/>
      <c r="E125" s="114" t="s">
        <v>24</v>
      </c>
      <c r="F125" s="308"/>
      <c r="G125" s="113">
        <f t="shared" si="19"/>
        <v>0</v>
      </c>
      <c r="H125" s="266" t="e">
        <f t="shared" si="20"/>
        <v>#DIV/0!</v>
      </c>
    </row>
    <row r="126" spans="1:8" outlineLevel="1" x14ac:dyDescent="0.35">
      <c r="A126" s="238"/>
      <c r="B126" s="247"/>
      <c r="C126" s="240"/>
      <c r="D126" s="241"/>
      <c r="E126" s="114" t="s">
        <v>25</v>
      </c>
      <c r="F126" s="308"/>
      <c r="G126" s="113">
        <f t="shared" si="19"/>
        <v>0</v>
      </c>
      <c r="H126" s="266" t="e">
        <f t="shared" si="20"/>
        <v>#DIV/0!</v>
      </c>
    </row>
    <row r="127" spans="1:8" ht="16" outlineLevel="1" thickBot="1" x14ac:dyDescent="0.4">
      <c r="A127" s="238"/>
      <c r="B127" s="247"/>
      <c r="C127" s="240"/>
      <c r="D127" s="241"/>
      <c r="E127" s="115" t="s">
        <v>26</v>
      </c>
      <c r="F127" s="308"/>
      <c r="G127" s="116">
        <f t="shared" si="19"/>
        <v>0</v>
      </c>
      <c r="H127" s="267" t="e">
        <f t="shared" si="20"/>
        <v>#DIV/0!</v>
      </c>
    </row>
    <row r="128" spans="1:8" ht="16.5" outlineLevel="1" thickTop="1" thickBot="1" x14ac:dyDescent="0.4">
      <c r="A128" s="120"/>
      <c r="B128" s="248"/>
      <c r="C128" s="243"/>
      <c r="D128" s="121"/>
      <c r="E128" s="117" t="s">
        <v>109</v>
      </c>
      <c r="F128" s="124">
        <f>SUM(F123:F127)</f>
        <v>0</v>
      </c>
      <c r="G128" s="125">
        <f>SUM(G123:G127)</f>
        <v>0</v>
      </c>
      <c r="H128" s="125" t="e">
        <f>SUM(H123:H127)</f>
        <v>#DIV/0!</v>
      </c>
    </row>
    <row r="129" spans="1:9" ht="16" thickBot="1" x14ac:dyDescent="0.4">
      <c r="A129" s="71" t="s">
        <v>63</v>
      </c>
      <c r="B129" s="307"/>
      <c r="C129" s="107">
        <f>B41</f>
        <v>0</v>
      </c>
      <c r="D129" s="122">
        <f>B129*C129</f>
        <v>0</v>
      </c>
      <c r="E129" s="244"/>
      <c r="F129" s="123">
        <v>1</v>
      </c>
      <c r="G129" s="126">
        <f t="shared" ref="G129:G134" si="21">$D$129*F129</f>
        <v>0</v>
      </c>
      <c r="H129" s="268" t="e">
        <f t="shared" ref="H129:H134" si="22">(G129*$B$19)+G129</f>
        <v>#DIV/0!</v>
      </c>
    </row>
    <row r="130" spans="1:9" outlineLevel="1" x14ac:dyDescent="0.35">
      <c r="A130" s="249"/>
      <c r="B130" s="246"/>
      <c r="C130" s="240"/>
      <c r="D130" s="241"/>
      <c r="E130" s="110" t="s">
        <v>22</v>
      </c>
      <c r="F130" s="308"/>
      <c r="G130" s="111">
        <f t="shared" si="21"/>
        <v>0</v>
      </c>
      <c r="H130" s="265" t="e">
        <f t="shared" si="22"/>
        <v>#DIV/0!</v>
      </c>
    </row>
    <row r="131" spans="1:9" outlineLevel="1" x14ac:dyDescent="0.35">
      <c r="A131" s="250"/>
      <c r="B131" s="238"/>
      <c r="C131" s="240"/>
      <c r="D131" s="241"/>
      <c r="E131" s="112" t="s">
        <v>23</v>
      </c>
      <c r="F131" s="308"/>
      <c r="G131" s="113">
        <f t="shared" si="21"/>
        <v>0</v>
      </c>
      <c r="H131" s="266" t="e">
        <f t="shared" si="22"/>
        <v>#DIV/0!</v>
      </c>
    </row>
    <row r="132" spans="1:9" outlineLevel="1" x14ac:dyDescent="0.35">
      <c r="A132" s="250"/>
      <c r="B132" s="238"/>
      <c r="C132" s="240"/>
      <c r="D132" s="241"/>
      <c r="E132" s="114" t="s">
        <v>24</v>
      </c>
      <c r="F132" s="308"/>
      <c r="G132" s="113">
        <f t="shared" si="21"/>
        <v>0</v>
      </c>
      <c r="H132" s="266" t="e">
        <f t="shared" si="22"/>
        <v>#DIV/0!</v>
      </c>
    </row>
    <row r="133" spans="1:9" outlineLevel="1" x14ac:dyDescent="0.35">
      <c r="A133" s="250"/>
      <c r="B133" s="238"/>
      <c r="C133" s="240"/>
      <c r="D133" s="241"/>
      <c r="E133" s="114" t="s">
        <v>25</v>
      </c>
      <c r="F133" s="308"/>
      <c r="G133" s="113">
        <f t="shared" si="21"/>
        <v>0</v>
      </c>
      <c r="H133" s="266" t="e">
        <f t="shared" si="22"/>
        <v>#DIV/0!</v>
      </c>
    </row>
    <row r="134" spans="1:9" ht="16" outlineLevel="1" thickBot="1" x14ac:dyDescent="0.4">
      <c r="A134" s="250"/>
      <c r="B134" s="238"/>
      <c r="C134" s="240"/>
      <c r="D134" s="241"/>
      <c r="E134" s="114" t="s">
        <v>26</v>
      </c>
      <c r="F134" s="308"/>
      <c r="G134" s="116">
        <f t="shared" si="21"/>
        <v>0</v>
      </c>
      <c r="H134" s="267" t="e">
        <f t="shared" si="22"/>
        <v>#DIV/0!</v>
      </c>
    </row>
    <row r="135" spans="1:9" ht="16.5" outlineLevel="1" thickTop="1" thickBot="1" x14ac:dyDescent="0.4">
      <c r="A135" s="120"/>
      <c r="B135" s="120"/>
      <c r="C135" s="243"/>
      <c r="D135" s="121"/>
      <c r="E135" s="127" t="s">
        <v>38</v>
      </c>
      <c r="F135" s="128">
        <f>SUM(F130:F134)</f>
        <v>0</v>
      </c>
      <c r="G135" s="125">
        <f>SUM(G130:G134)</f>
        <v>0</v>
      </c>
      <c r="H135" s="125" t="e">
        <f>SUM(H130:H134)</f>
        <v>#DIV/0!</v>
      </c>
    </row>
    <row r="136" spans="1:9" ht="16" thickBot="1" x14ac:dyDescent="0.4">
      <c r="A136" s="129" t="s">
        <v>101</v>
      </c>
      <c r="B136" s="129"/>
      <c r="C136" s="129"/>
      <c r="D136" s="130">
        <f>D52+D59+D66+D73+D80+D87+D94+D101+D108+D115+D122+D129</f>
        <v>0</v>
      </c>
      <c r="E136" s="224"/>
      <c r="F136" s="228" t="s">
        <v>161</v>
      </c>
      <c r="G136" s="130">
        <f>G52+G59+G66+G73+G80+G87+G94+G101+G108+G115+G122+G129</f>
        <v>0</v>
      </c>
      <c r="H136" s="130" t="e">
        <f>H52+H59+H66+H73+H80+H87+H94+H101+H108+H115+H122+H129</f>
        <v>#DIV/0!</v>
      </c>
      <c r="I136" s="222"/>
    </row>
    <row r="137" spans="1:9" ht="93.75" customHeight="1" thickBot="1" x14ac:dyDescent="0.4">
      <c r="A137" s="133"/>
      <c r="B137" s="134"/>
      <c r="C137" s="135"/>
      <c r="D137" s="136"/>
      <c r="F137" s="131" t="s">
        <v>283</v>
      </c>
      <c r="G137" s="130">
        <f>G58+G65+G72+G79+G86+G93+G100+G107+G114+G121+G128+G135</f>
        <v>0</v>
      </c>
      <c r="H137" s="132" t="e">
        <f>H58+H65+H72+H79+H86+H93+H100+H107+H114+H121+H128+H135</f>
        <v>#DIV/0!</v>
      </c>
    </row>
    <row r="138" spans="1:9" s="33" customFormat="1" x14ac:dyDescent="0.35">
      <c r="D138" s="135"/>
      <c r="E138" s="31"/>
      <c r="F138" s="137"/>
      <c r="G138" s="138"/>
      <c r="H138" s="31"/>
      <c r="I138" s="223"/>
    </row>
    <row r="139" spans="1:9" s="33" customFormat="1" x14ac:dyDescent="0.35">
      <c r="D139" s="135"/>
      <c r="E139" s="261" t="s">
        <v>190</v>
      </c>
      <c r="F139" s="139"/>
      <c r="G139" s="134"/>
      <c r="I139" s="223"/>
    </row>
    <row r="140" spans="1:9" ht="60" customHeight="1" x14ac:dyDescent="0.35">
      <c r="E140" s="285" t="s">
        <v>296</v>
      </c>
      <c r="F140" s="139"/>
      <c r="G140" s="134"/>
      <c r="H140" s="33"/>
    </row>
    <row r="141" spans="1:9" ht="46.5" x14ac:dyDescent="0.35">
      <c r="D141" s="31"/>
      <c r="E141" s="24" t="s">
        <v>121</v>
      </c>
      <c r="F141" s="288" t="s">
        <v>122</v>
      </c>
      <c r="G141" s="16" t="s">
        <v>123</v>
      </c>
    </row>
    <row r="142" spans="1:9" x14ac:dyDescent="0.35">
      <c r="D142" s="31"/>
      <c r="E142" s="112" t="s">
        <v>22</v>
      </c>
      <c r="F142" s="113">
        <f t="shared" ref="F142:G146" si="23">G53+G60+G67+G74+G81+G88+G95+G102+G109+G116+G123+G130</f>
        <v>0</v>
      </c>
      <c r="G142" s="113" t="e">
        <f t="shared" si="23"/>
        <v>#DIV/0!</v>
      </c>
    </row>
    <row r="143" spans="1:9" x14ac:dyDescent="0.35">
      <c r="D143" s="31"/>
      <c r="E143" s="112" t="s">
        <v>23</v>
      </c>
      <c r="F143" s="113">
        <f t="shared" si="23"/>
        <v>0</v>
      </c>
      <c r="G143" s="113" t="e">
        <f t="shared" si="23"/>
        <v>#DIV/0!</v>
      </c>
    </row>
    <row r="144" spans="1:9" x14ac:dyDescent="0.35">
      <c r="D144" s="31"/>
      <c r="E144" s="114" t="s">
        <v>24</v>
      </c>
      <c r="F144" s="113">
        <f t="shared" si="23"/>
        <v>0</v>
      </c>
      <c r="G144" s="113" t="e">
        <f t="shared" si="23"/>
        <v>#DIV/0!</v>
      </c>
    </row>
    <row r="145" spans="4:7" x14ac:dyDescent="0.35">
      <c r="D145" s="31"/>
      <c r="E145" s="114" t="s">
        <v>25</v>
      </c>
      <c r="F145" s="113">
        <f t="shared" si="23"/>
        <v>0</v>
      </c>
      <c r="G145" s="113" t="e">
        <f t="shared" si="23"/>
        <v>#DIV/0!</v>
      </c>
    </row>
    <row r="146" spans="4:7" ht="16" thickBot="1" x14ac:dyDescent="0.4">
      <c r="D146" s="31"/>
      <c r="E146" s="262" t="s">
        <v>26</v>
      </c>
      <c r="F146" s="116">
        <f t="shared" si="23"/>
        <v>0</v>
      </c>
      <c r="G146" s="116" t="e">
        <f t="shared" si="23"/>
        <v>#DIV/0!</v>
      </c>
    </row>
    <row r="147" spans="4:7" ht="16.5" thickTop="1" thickBot="1" x14ac:dyDescent="0.4">
      <c r="D147" s="31"/>
      <c r="E147" s="263" t="s">
        <v>124</v>
      </c>
      <c r="F147" s="140">
        <f>SUM(Table191517[Total Edible Food Disposed By Food Type for Current Reporting Year (lbs./year)])</f>
        <v>0</v>
      </c>
      <c r="G147" s="141" t="e">
        <f>SUM(Table191517[Total Edible Food Disposed By Food Type for Target Year (lbs./year)])</f>
        <v>#DIV/0!</v>
      </c>
    </row>
    <row r="148" spans="4:7" x14ac:dyDescent="0.35"/>
    <row r="149" spans="4:7" x14ac:dyDescent="0.35"/>
    <row r="150" spans="4:7" x14ac:dyDescent="0.35"/>
    <row r="151" spans="4:7" x14ac:dyDescent="0.35"/>
    <row r="152" spans="4:7" x14ac:dyDescent="0.35"/>
    <row r="153" spans="4:7" x14ac:dyDescent="0.35"/>
    <row r="154" spans="4:7" x14ac:dyDescent="0.35"/>
    <row r="155" spans="4:7" x14ac:dyDescent="0.35"/>
    <row r="156" spans="4:7" x14ac:dyDescent="0.35"/>
    <row r="157" spans="4:7" x14ac:dyDescent="0.35"/>
    <row r="158" spans="4:7" x14ac:dyDescent="0.35"/>
    <row r="159" spans="4:7" x14ac:dyDescent="0.35"/>
    <row r="160" spans="4:7"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sheetData>
  <sheetProtection algorithmName="SHA-512" hashValue="ZqMJ3q/mBkM5AO1RZfO0DwQEfLCAJksJINgqP81O8LmHLrcqOVqjiMWX7iP0FdnILp80NCcHAeA/sFvPEsCtLQ==" saltValue="7M4w/AHDhe9FBUJPR50HpQ==" spinCount="100000" sheet="1" objects="1" scenarios="1"/>
  <protectedRanges>
    <protectedRange sqref="B19" name="Range1"/>
    <protectedRange sqref="A9:C9" name="Range1_2_1"/>
    <protectedRange sqref="B17:B18" name="Range1_1"/>
  </protectedRanges>
  <dataValidations xWindow="1086" yWindow="782" count="8">
    <dataValidation allowBlank="1" showInputMessage="1" showErrorMessage="1" promptTitle="Input jurisdiction name" prompt="Input jurisdiction name" sqref="A9" xr:uid="{00000000-0002-0000-0200-000000000000}"/>
    <dataValidation allowBlank="1" showInputMessage="1" showErrorMessage="1" promptTitle="First year of period covered" prompt="Input first year of period covered" sqref="B9" xr:uid="{00000000-0002-0000-0200-000001000000}"/>
    <dataValidation allowBlank="1" showInputMessage="1" showErrorMessage="1" promptTitle="Target  year of period covered" prompt="Input final year of period covered" sqref="C9" xr:uid="{00000000-0002-0000-0200-000002000000}"/>
    <dataValidation allowBlank="1" showInputMessage="1" showErrorMessage="1" promptTitle="First year population" prompt="Input first year jurisdiction population" sqref="B17" xr:uid="{00000000-0002-0000-0200-000003000000}"/>
    <dataValidation allowBlank="1" showInputMessage="1" showErrorMessage="1" promptTitle="Target Year Population" prompt="Input projected Population" sqref="B18" xr:uid="{00000000-0002-0000-0200-000004000000}"/>
    <dataValidation allowBlank="1" showInputMessage="1" showErrorMessage="1" promptTitle="Input Average lbs./year" prompt="Input Average lbs./year per edible food generator type" sqref="B30:B41" xr:uid="{00000000-0002-0000-0200-000005000000}"/>
    <dataValidation allowBlank="1" showInputMessage="1" showErrorMessage="1" promptTitle="Edible Food Type Percent" prompt="Input edible food type percentage for this type of generator._x000a_" sqref="F53:F57 F60:F64 F67:F71 F74:F78 F81:F85 F88:F92 F95:F99 F102:F106 F109:F113 F116:F120 F123:F127 F130:F134" xr:uid="{00000000-0002-0000-0200-000006000000}"/>
    <dataValidation allowBlank="1" showInputMessage="1" showErrorMessage="1" promptTitle="Number of Edible Food Generators" prompt="Input number of commcerial edible food generators._x000a_" sqref="B52 B59 B66 B73 B80 B87 B94 B101 B108 B115 B122 B129" xr:uid="{00000000-0002-0000-0200-000007000000}"/>
  </dataValidations>
  <hyperlinks>
    <hyperlink ref="A13" r:id="rId1" tooltip="Click here for the jurisdiction population estimates from the California Department of Finance." xr:uid="{00000000-0004-0000-0200-000000000000}"/>
    <hyperlink ref="A25" r:id="rId2" tooltip="Click here for the guidance document with additional information on estimating the amount of edible food disposed by commercial edible food generator type." xr:uid="{00000000-0004-0000-0200-000001000000}"/>
    <hyperlink ref="A47" r:id="rId3" tooltip="Learn more about how to identify these businesses in CalRecyce's Guidance for Jurisdictions: How to Identify Tier 1 and Tier 2 Commercial Edible Food Generators." xr:uid="{00000000-0004-0000-0200-000002000000}"/>
    <hyperlink ref="A50" r:id="rId4" tooltip="Click here for the guidance document with information on determining edible food type factors for each commercial edible food generator." xr:uid="{00000000-0004-0000-0200-000003000000}"/>
  </hyperlinks>
  <pageMargins left="0.7" right="0.7" top="0.75" bottom="0.75" header="0.3" footer="0.3"/>
  <pageSetup scale="19" fitToHeight="0" orientation="portrait" r:id="rId5"/>
  <drawing r:id="rId6"/>
  <tableParts count="2">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216"/>
  <sheetViews>
    <sheetView zoomScale="70" zoomScaleNormal="70" zoomScaleSheetLayoutView="70" workbookViewId="0">
      <selection activeCell="A3" sqref="A3"/>
    </sheetView>
  </sheetViews>
  <sheetFormatPr defaultColWidth="0" defaultRowHeight="15.5" zeroHeight="1" x14ac:dyDescent="0.35"/>
  <cols>
    <col min="1" max="1" width="32" style="31" customWidth="1"/>
    <col min="2" max="2" width="26.765625" style="31" customWidth="1"/>
    <col min="3" max="3" width="48.84375" style="31" customWidth="1"/>
    <col min="4" max="4" width="36.69140625" style="31" bestFit="1" customWidth="1"/>
    <col min="5" max="5" width="42.07421875" style="31" customWidth="1"/>
    <col min="6" max="6" width="32" style="31" customWidth="1"/>
    <col min="7" max="7" width="58.4609375" style="31" bestFit="1" customWidth="1"/>
    <col min="8" max="19" width="25.765625" style="31" customWidth="1"/>
    <col min="20" max="20" width="42.84375" style="31" customWidth="1"/>
    <col min="21" max="25" width="0" style="31" hidden="1" customWidth="1"/>
    <col min="26" max="16384" width="9.23046875" style="31" hidden="1"/>
  </cols>
  <sheetData>
    <row r="1" spans="1:20" x14ac:dyDescent="0.35">
      <c r="A1" s="29" t="s">
        <v>0</v>
      </c>
      <c r="B1" s="1"/>
      <c r="C1" s="30"/>
      <c r="G1" s="52"/>
      <c r="H1" s="52"/>
    </row>
    <row r="2" spans="1:20" x14ac:dyDescent="0.35">
      <c r="A2" s="29" t="s">
        <v>17</v>
      </c>
      <c r="B2" s="1"/>
      <c r="C2" s="30"/>
      <c r="G2" s="52"/>
      <c r="H2" s="52"/>
    </row>
    <row r="3" spans="1:20" x14ac:dyDescent="0.35">
      <c r="A3" s="283" t="s">
        <v>316</v>
      </c>
      <c r="B3" s="1"/>
      <c r="C3" s="30"/>
      <c r="G3" s="52"/>
      <c r="H3" s="52"/>
    </row>
    <row r="4" spans="1:20" x14ac:dyDescent="0.35">
      <c r="A4" s="219" t="s">
        <v>275</v>
      </c>
    </row>
    <row r="5" spans="1:20" x14ac:dyDescent="0.35">
      <c r="A5" s="5" t="s">
        <v>210</v>
      </c>
    </row>
    <row r="6" spans="1:20" ht="18" x14ac:dyDescent="0.4">
      <c r="A6" s="142"/>
    </row>
    <row r="7" spans="1:20" x14ac:dyDescent="0.35">
      <c r="A7" s="7" t="s">
        <v>148</v>
      </c>
    </row>
    <row r="8" spans="1:20" s="145" customFormat="1" ht="23" x14ac:dyDescent="0.5">
      <c r="A8" s="143" t="s">
        <v>209</v>
      </c>
      <c r="B8" s="144"/>
      <c r="C8" s="144"/>
      <c r="D8" s="144"/>
      <c r="E8" s="144"/>
      <c r="F8" s="144"/>
      <c r="G8" s="144"/>
      <c r="H8" s="144"/>
      <c r="I8" s="144"/>
      <c r="J8" s="144"/>
      <c r="K8" s="144"/>
      <c r="L8" s="144"/>
      <c r="M8" s="144"/>
      <c r="N8" s="144"/>
      <c r="O8" s="144"/>
      <c r="P8" s="144"/>
      <c r="Q8" s="144"/>
      <c r="R8" s="144"/>
      <c r="S8" s="144"/>
      <c r="T8" s="144"/>
    </row>
    <row r="9" spans="1:20" ht="16" thickBot="1" x14ac:dyDescent="0.4">
      <c r="K9" s="146"/>
      <c r="L9" s="146"/>
      <c r="M9" s="146"/>
      <c r="N9" s="146"/>
      <c r="O9" s="146"/>
      <c r="P9" s="146"/>
      <c r="Q9" s="146"/>
      <c r="R9" s="146"/>
      <c r="S9" s="146"/>
      <c r="T9" s="146"/>
    </row>
    <row r="10" spans="1:20" ht="21.75" customHeight="1" thickBot="1" x14ac:dyDescent="0.4">
      <c r="A10" s="147"/>
      <c r="B10" s="148"/>
      <c r="C10" s="148"/>
      <c r="D10" s="148"/>
      <c r="E10" s="148"/>
      <c r="F10" s="149"/>
      <c r="G10" s="7" t="s">
        <v>290</v>
      </c>
      <c r="H10" s="146"/>
      <c r="I10" s="146"/>
      <c r="O10" s="146"/>
      <c r="P10" s="146"/>
      <c r="Q10" s="146"/>
      <c r="R10" s="146"/>
      <c r="S10" s="146"/>
      <c r="T10" s="146"/>
    </row>
    <row r="11" spans="1:20" ht="46.5" x14ac:dyDescent="0.35">
      <c r="A11" s="233" t="s">
        <v>212</v>
      </c>
      <c r="B11" s="151"/>
      <c r="C11" s="151"/>
      <c r="D11" s="151"/>
      <c r="E11" s="151"/>
      <c r="F11" s="152"/>
      <c r="G11" s="48" t="s">
        <v>188</v>
      </c>
      <c r="H11" s="49" t="s">
        <v>133</v>
      </c>
      <c r="I11" s="50" t="s">
        <v>134</v>
      </c>
      <c r="O11" s="146"/>
      <c r="P11" s="146"/>
      <c r="Q11" s="146"/>
      <c r="R11" s="146"/>
      <c r="S11" s="146"/>
      <c r="T11" s="146"/>
    </row>
    <row r="12" spans="1:20" x14ac:dyDescent="0.35">
      <c r="A12" s="234" t="s">
        <v>171</v>
      </c>
      <c r="B12" s="151"/>
      <c r="C12" s="151"/>
      <c r="D12" s="151"/>
      <c r="E12" s="151"/>
      <c r="F12" s="152"/>
      <c r="G12" s="110" t="s">
        <v>22</v>
      </c>
      <c r="H12" s="153">
        <f>'Edible Food Disposed'!F142</f>
        <v>0</v>
      </c>
      <c r="I12" s="154" t="e">
        <f>'Edible Food Disposed'!G142</f>
        <v>#DIV/0!</v>
      </c>
      <c r="O12" s="146"/>
      <c r="P12" s="146"/>
      <c r="Q12" s="146"/>
      <c r="R12" s="146"/>
      <c r="S12" s="146"/>
      <c r="T12" s="146"/>
    </row>
    <row r="13" spans="1:20" x14ac:dyDescent="0.35">
      <c r="A13" s="235" t="s">
        <v>172</v>
      </c>
      <c r="B13" s="151"/>
      <c r="C13" s="151"/>
      <c r="D13" s="151"/>
      <c r="E13" s="151"/>
      <c r="F13" s="152"/>
      <c r="G13" s="112" t="s">
        <v>23</v>
      </c>
      <c r="H13" s="153">
        <f>'Edible Food Disposed'!F143</f>
        <v>0</v>
      </c>
      <c r="I13" s="154" t="e">
        <f>'Edible Food Disposed'!G143</f>
        <v>#DIV/0!</v>
      </c>
      <c r="O13" s="146"/>
      <c r="P13" s="146"/>
      <c r="Q13" s="146"/>
      <c r="R13" s="146"/>
      <c r="S13" s="146"/>
      <c r="T13" s="146"/>
    </row>
    <row r="14" spans="1:20" x14ac:dyDescent="0.35">
      <c r="A14" s="235" t="s">
        <v>173</v>
      </c>
      <c r="B14" s="151"/>
      <c r="C14" s="151"/>
      <c r="D14" s="151"/>
      <c r="E14" s="151"/>
      <c r="F14" s="152"/>
      <c r="G14" s="114" t="s">
        <v>24</v>
      </c>
      <c r="H14" s="153">
        <f>'Edible Food Disposed'!F144</f>
        <v>0</v>
      </c>
      <c r="I14" s="154" t="e">
        <f>'Edible Food Disposed'!G144</f>
        <v>#DIV/0!</v>
      </c>
      <c r="O14" s="146"/>
      <c r="P14" s="146"/>
      <c r="Q14" s="146"/>
      <c r="R14" s="146"/>
      <c r="S14" s="146"/>
      <c r="T14" s="146"/>
    </row>
    <row r="15" spans="1:20" x14ac:dyDescent="0.35">
      <c r="A15" s="235" t="s">
        <v>174</v>
      </c>
      <c r="B15" s="151"/>
      <c r="C15" s="151"/>
      <c r="D15" s="151"/>
      <c r="E15" s="151"/>
      <c r="F15" s="152"/>
      <c r="G15" s="114" t="s">
        <v>25</v>
      </c>
      <c r="H15" s="153">
        <f>'Edible Food Disposed'!F145</f>
        <v>0</v>
      </c>
      <c r="I15" s="154" t="e">
        <f>'Edible Food Disposed'!G145</f>
        <v>#DIV/0!</v>
      </c>
      <c r="O15" s="146"/>
      <c r="P15" s="146"/>
      <c r="Q15" s="146"/>
      <c r="R15" s="146"/>
      <c r="S15" s="146"/>
      <c r="T15" s="146"/>
    </row>
    <row r="16" spans="1:20" ht="16" thickBot="1" x14ac:dyDescent="0.4">
      <c r="A16" s="150"/>
      <c r="B16" s="151"/>
      <c r="C16" s="151"/>
      <c r="D16" s="151"/>
      <c r="E16" s="151"/>
      <c r="F16" s="152"/>
      <c r="G16" s="114" t="s">
        <v>26</v>
      </c>
      <c r="H16" s="155">
        <f>'Edible Food Disposed'!F146</f>
        <v>0</v>
      </c>
      <c r="I16" s="156" t="e">
        <f>'Edible Food Disposed'!G146</f>
        <v>#DIV/0!</v>
      </c>
      <c r="O16" s="146"/>
      <c r="P16" s="146"/>
      <c r="Q16" s="146"/>
      <c r="R16" s="146"/>
      <c r="S16" s="146"/>
      <c r="T16" s="146"/>
    </row>
    <row r="17" spans="1:20" ht="16.5" thickTop="1" thickBot="1" x14ac:dyDescent="0.4">
      <c r="A17" s="236" t="s">
        <v>211</v>
      </c>
      <c r="B17" s="34"/>
      <c r="C17" s="34"/>
      <c r="D17" s="34"/>
      <c r="E17" s="34"/>
      <c r="F17" s="35"/>
      <c r="G17" s="98" t="s">
        <v>145</v>
      </c>
      <c r="H17" s="157">
        <f>SUM(H12:H16)</f>
        <v>0</v>
      </c>
      <c r="I17" s="158" t="e">
        <f>SUM(I12:I16)</f>
        <v>#DIV/0!</v>
      </c>
      <c r="L17" s="146"/>
      <c r="M17" s="146"/>
      <c r="N17" s="146"/>
      <c r="O17" s="146"/>
      <c r="P17" s="146"/>
      <c r="Q17" s="146"/>
      <c r="R17" s="146"/>
      <c r="S17" s="146"/>
      <c r="T17" s="146"/>
    </row>
    <row r="18" spans="1:20" ht="16" thickBot="1" x14ac:dyDescent="0.4">
      <c r="K18" s="146"/>
      <c r="L18" s="146"/>
      <c r="M18" s="146"/>
      <c r="N18" s="146"/>
      <c r="O18" s="146"/>
      <c r="P18" s="146"/>
      <c r="Q18" s="146"/>
      <c r="R18" s="146"/>
      <c r="S18" s="146"/>
      <c r="T18" s="146"/>
    </row>
    <row r="19" spans="1:20" ht="68.25" customHeight="1" x14ac:dyDescent="0.35">
      <c r="A19" s="53" t="s">
        <v>37</v>
      </c>
      <c r="B19" s="32" t="s">
        <v>5</v>
      </c>
      <c r="C19" s="32" t="s">
        <v>18</v>
      </c>
      <c r="D19" s="88" t="s">
        <v>125</v>
      </c>
      <c r="E19" s="97" t="s">
        <v>126</v>
      </c>
      <c r="G19" s="52"/>
    </row>
    <row r="20" spans="1:20" ht="16" thickBot="1" x14ac:dyDescent="0.4">
      <c r="A20" s="159">
        <f>'Edible Food Disposed'!$A$9</f>
        <v>0</v>
      </c>
      <c r="B20" s="160">
        <f>'Edible Food Disposed'!$B$9</f>
        <v>0</v>
      </c>
      <c r="C20" s="160">
        <f>'Edible Food Disposed'!$C$9</f>
        <v>0</v>
      </c>
      <c r="D20" s="161">
        <f>'Edible Food Disposed'!G136</f>
        <v>0</v>
      </c>
      <c r="E20" s="162" t="e">
        <f>'Edible Food Disposed'!H136</f>
        <v>#DIV/0!</v>
      </c>
    </row>
    <row r="21" spans="1:20" x14ac:dyDescent="0.35">
      <c r="H21" s="33"/>
    </row>
    <row r="22" spans="1:20" x14ac:dyDescent="0.35">
      <c r="A22" s="330" t="s">
        <v>303</v>
      </c>
    </row>
    <row r="23" spans="1:20" x14ac:dyDescent="0.35">
      <c r="A23" s="7" t="s">
        <v>183</v>
      </c>
      <c r="H23" s="277"/>
      <c r="I23" s="33"/>
      <c r="J23" s="33"/>
    </row>
    <row r="24" spans="1:20" x14ac:dyDescent="0.35">
      <c r="A24" s="7" t="s">
        <v>184</v>
      </c>
      <c r="B24" s="54"/>
      <c r="C24" s="54"/>
      <c r="H24" s="33"/>
      <c r="I24" s="278"/>
      <c r="J24" s="33"/>
    </row>
    <row r="25" spans="1:20" x14ac:dyDescent="0.35">
      <c r="A25" s="31" t="s">
        <v>185</v>
      </c>
      <c r="B25" s="54"/>
      <c r="C25" s="54"/>
      <c r="H25" s="33"/>
      <c r="I25" s="278"/>
      <c r="J25" s="33"/>
    </row>
    <row r="26" spans="1:20" x14ac:dyDescent="0.35">
      <c r="A26" s="7" t="s">
        <v>127</v>
      </c>
      <c r="B26" s="54"/>
      <c r="C26" s="89"/>
      <c r="D26" s="52"/>
      <c r="E26" s="52"/>
      <c r="F26" s="52"/>
      <c r="G26" s="52"/>
      <c r="H26" s="282"/>
      <c r="I26" s="146"/>
      <c r="J26" s="146"/>
      <c r="K26" s="89"/>
      <c r="L26" s="90"/>
      <c r="M26" s="90"/>
      <c r="N26" s="90"/>
      <c r="O26" s="90"/>
      <c r="P26" s="90"/>
      <c r="Q26" s="90"/>
      <c r="R26" s="52"/>
      <c r="S26" s="52"/>
      <c r="T26" s="52"/>
    </row>
    <row r="27" spans="1:20" x14ac:dyDescent="0.35">
      <c r="A27" s="331" t="s">
        <v>304</v>
      </c>
      <c r="B27" s="54"/>
      <c r="C27" s="89"/>
      <c r="D27" s="52"/>
      <c r="E27" s="52"/>
      <c r="F27" s="52"/>
      <c r="G27" s="52"/>
      <c r="H27" s="332" t="s">
        <v>313</v>
      </c>
      <c r="I27" s="146"/>
      <c r="J27" s="146"/>
      <c r="K27" s="89"/>
      <c r="L27" s="90"/>
      <c r="M27" s="90"/>
      <c r="N27" s="90"/>
      <c r="O27" s="90"/>
      <c r="P27" s="90"/>
      <c r="Q27" s="90"/>
      <c r="R27" s="52"/>
      <c r="S27" s="52"/>
      <c r="T27" s="52"/>
    </row>
    <row r="28" spans="1:20" x14ac:dyDescent="0.35">
      <c r="A28" s="215" t="s">
        <v>213</v>
      </c>
      <c r="B28" s="54"/>
      <c r="C28" s="89"/>
      <c r="D28" s="52"/>
      <c r="E28" s="52"/>
      <c r="F28" s="52"/>
      <c r="G28" s="52"/>
      <c r="H28" s="279" t="s">
        <v>213</v>
      </c>
      <c r="I28" s="146"/>
      <c r="J28" s="146"/>
      <c r="K28" s="89"/>
      <c r="L28" s="90"/>
      <c r="M28" s="90"/>
      <c r="N28" s="90"/>
      <c r="O28" s="90"/>
      <c r="P28" s="90"/>
      <c r="Q28" s="90"/>
      <c r="R28" s="52"/>
      <c r="S28" s="52"/>
      <c r="T28" s="52"/>
    </row>
    <row r="29" spans="1:20" x14ac:dyDescent="0.35">
      <c r="A29" s="215" t="s">
        <v>186</v>
      </c>
      <c r="B29" s="54"/>
      <c r="C29" s="89"/>
      <c r="D29" s="52"/>
      <c r="E29" s="52"/>
      <c r="F29" s="52"/>
      <c r="G29" s="52"/>
      <c r="H29" s="279" t="s">
        <v>186</v>
      </c>
      <c r="I29" s="146"/>
      <c r="J29" s="146"/>
      <c r="K29" s="89"/>
      <c r="L29" s="90"/>
      <c r="M29" s="90"/>
      <c r="N29" s="90"/>
      <c r="O29" s="90"/>
      <c r="P29" s="90"/>
      <c r="Q29" s="90"/>
      <c r="R29" s="52"/>
      <c r="S29" s="52"/>
      <c r="T29" s="52"/>
    </row>
    <row r="30" spans="1:20" ht="16" thickBot="1" x14ac:dyDescent="0.4">
      <c r="A30" s="215" t="s">
        <v>187</v>
      </c>
      <c r="B30" s="54"/>
      <c r="C30" s="89"/>
      <c r="D30" s="52"/>
      <c r="E30" s="52"/>
      <c r="F30" s="52"/>
      <c r="G30" s="281"/>
      <c r="H30" s="280" t="s">
        <v>187</v>
      </c>
      <c r="I30" s="52"/>
      <c r="J30" s="52"/>
      <c r="K30" s="89"/>
      <c r="L30" s="90"/>
      <c r="M30" s="90"/>
      <c r="N30" s="90"/>
      <c r="O30" s="90"/>
      <c r="P30" s="90"/>
      <c r="Q30" s="90"/>
      <c r="R30" s="52"/>
      <c r="S30" s="52"/>
      <c r="T30" s="52"/>
    </row>
    <row r="31" spans="1:20" s="148" customFormat="1" ht="103.5" customHeight="1" x14ac:dyDescent="0.35">
      <c r="A31" s="38" t="s">
        <v>115</v>
      </c>
      <c r="B31" s="11" t="s">
        <v>36</v>
      </c>
      <c r="C31" s="28" t="s">
        <v>131</v>
      </c>
      <c r="D31" s="12" t="s">
        <v>287</v>
      </c>
      <c r="E31" s="43" t="s">
        <v>34</v>
      </c>
      <c r="F31" s="12" t="s">
        <v>128</v>
      </c>
      <c r="G31" s="12" t="s">
        <v>129</v>
      </c>
      <c r="H31" s="44" t="s">
        <v>136</v>
      </c>
      <c r="I31" s="45" t="s">
        <v>95</v>
      </c>
      <c r="J31" s="46" t="s">
        <v>137</v>
      </c>
      <c r="K31" s="28" t="s">
        <v>96</v>
      </c>
      <c r="L31" s="46" t="s">
        <v>138</v>
      </c>
      <c r="M31" s="28" t="s">
        <v>97</v>
      </c>
      <c r="N31" s="46" t="s">
        <v>139</v>
      </c>
      <c r="O31" s="28" t="s">
        <v>98</v>
      </c>
      <c r="P31" s="46" t="s">
        <v>140</v>
      </c>
      <c r="Q31" s="45" t="s">
        <v>99</v>
      </c>
      <c r="R31" s="47" t="s">
        <v>135</v>
      </c>
      <c r="S31" s="12" t="s">
        <v>129</v>
      </c>
      <c r="T31" s="12" t="s">
        <v>116</v>
      </c>
    </row>
    <row r="32" spans="1:20" s="151" customFormat="1" x14ac:dyDescent="0.35">
      <c r="A32" s="163" t="s">
        <v>42</v>
      </c>
      <c r="B32" s="164" t="s">
        <v>39</v>
      </c>
      <c r="C32" s="164" t="s">
        <v>33</v>
      </c>
      <c r="D32" s="164" t="s">
        <v>103</v>
      </c>
      <c r="E32" s="165" t="s">
        <v>44</v>
      </c>
      <c r="F32" s="164">
        <v>1000</v>
      </c>
      <c r="G32" s="164" t="s">
        <v>74</v>
      </c>
      <c r="H32" s="166" t="s">
        <v>40</v>
      </c>
      <c r="I32" s="165">
        <v>0</v>
      </c>
      <c r="J32" s="167" t="s">
        <v>40</v>
      </c>
      <c r="K32" s="164">
        <v>0</v>
      </c>
      <c r="L32" s="167" t="s">
        <v>40</v>
      </c>
      <c r="M32" s="164">
        <v>0</v>
      </c>
      <c r="N32" s="167" t="s">
        <v>40</v>
      </c>
      <c r="O32" s="164">
        <v>0</v>
      </c>
      <c r="P32" s="167" t="s">
        <v>41</v>
      </c>
      <c r="Q32" s="165">
        <v>1000</v>
      </c>
      <c r="R32" s="168">
        <f>I32+K32+M32+O32+Q32</f>
        <v>1000</v>
      </c>
      <c r="S32" s="165" t="s">
        <v>74</v>
      </c>
      <c r="T32" s="169">
        <f>F32-R32</f>
        <v>0</v>
      </c>
    </row>
    <row r="33" spans="1:20" s="178" customFormat="1" ht="62.5" thickBot="1" x14ac:dyDescent="0.4">
      <c r="A33" s="170" t="s">
        <v>105</v>
      </c>
      <c r="B33" s="171" t="s">
        <v>43</v>
      </c>
      <c r="C33" s="172" t="s">
        <v>104</v>
      </c>
      <c r="D33" s="172" t="s">
        <v>45</v>
      </c>
      <c r="E33" s="173" t="s">
        <v>169</v>
      </c>
      <c r="F33" s="172">
        <v>100</v>
      </c>
      <c r="G33" s="172" t="s">
        <v>74</v>
      </c>
      <c r="H33" s="174" t="s">
        <v>41</v>
      </c>
      <c r="I33" s="173">
        <v>25</v>
      </c>
      <c r="J33" s="175" t="s">
        <v>40</v>
      </c>
      <c r="K33" s="172">
        <v>0</v>
      </c>
      <c r="L33" s="175" t="s">
        <v>40</v>
      </c>
      <c r="M33" s="172">
        <v>0</v>
      </c>
      <c r="N33" s="175" t="s">
        <v>41</v>
      </c>
      <c r="O33" s="172">
        <v>40</v>
      </c>
      <c r="P33" s="175" t="s">
        <v>41</v>
      </c>
      <c r="Q33" s="173">
        <v>35</v>
      </c>
      <c r="R33" s="176">
        <f>I33+K33+M33+O33+Q33</f>
        <v>100</v>
      </c>
      <c r="S33" s="173" t="s">
        <v>74</v>
      </c>
      <c r="T33" s="177">
        <f>F33-R33</f>
        <v>0</v>
      </c>
    </row>
    <row r="34" spans="1:20" s="182" customFormat="1" ht="16" thickBot="1" x14ac:dyDescent="0.4">
      <c r="A34" s="179"/>
      <c r="B34" s="180"/>
      <c r="C34" s="181"/>
      <c r="D34" s="181"/>
      <c r="E34" s="181"/>
      <c r="F34" s="181"/>
      <c r="G34" s="181"/>
      <c r="H34" s="181"/>
      <c r="I34" s="181"/>
      <c r="J34" s="181"/>
      <c r="K34" s="181"/>
      <c r="L34" s="181"/>
      <c r="M34" s="181"/>
      <c r="N34" s="181"/>
      <c r="O34" s="181"/>
      <c r="P34" s="181"/>
      <c r="Q34" s="181"/>
      <c r="R34" s="181"/>
      <c r="S34" s="181"/>
      <c r="T34" s="180"/>
    </row>
    <row r="35" spans="1:20" s="148" customFormat="1" ht="86.25" customHeight="1" x14ac:dyDescent="0.35">
      <c r="A35" s="38" t="s">
        <v>115</v>
      </c>
      <c r="B35" s="11" t="s">
        <v>36</v>
      </c>
      <c r="C35" s="28" t="s">
        <v>286</v>
      </c>
      <c r="D35" s="12" t="s">
        <v>287</v>
      </c>
      <c r="E35" s="43" t="s">
        <v>34</v>
      </c>
      <c r="F35" s="12" t="s">
        <v>128</v>
      </c>
      <c r="G35" s="12" t="s">
        <v>129</v>
      </c>
      <c r="H35" s="44" t="s">
        <v>136</v>
      </c>
      <c r="I35" s="45" t="s">
        <v>95</v>
      </c>
      <c r="J35" s="46" t="s">
        <v>137</v>
      </c>
      <c r="K35" s="28" t="s">
        <v>96</v>
      </c>
      <c r="L35" s="46" t="s">
        <v>138</v>
      </c>
      <c r="M35" s="28" t="s">
        <v>97</v>
      </c>
      <c r="N35" s="46" t="s">
        <v>139</v>
      </c>
      <c r="O35" s="28" t="s">
        <v>98</v>
      </c>
      <c r="P35" s="46" t="s">
        <v>140</v>
      </c>
      <c r="Q35" s="45" t="s">
        <v>99</v>
      </c>
      <c r="R35" s="47" t="s">
        <v>135</v>
      </c>
      <c r="S35" s="43" t="s">
        <v>129</v>
      </c>
      <c r="T35" s="12" t="s">
        <v>152</v>
      </c>
    </row>
    <row r="36" spans="1:20" s="185" customFormat="1" x14ac:dyDescent="0.35">
      <c r="A36" s="229"/>
      <c r="B36" s="229"/>
      <c r="C36" s="229"/>
      <c r="D36" s="229"/>
      <c r="E36" s="230"/>
      <c r="F36" s="229"/>
      <c r="G36" s="183" t="s">
        <v>74</v>
      </c>
      <c r="H36" s="231"/>
      <c r="I36" s="230"/>
      <c r="J36" s="232"/>
      <c r="K36" s="229"/>
      <c r="L36" s="232"/>
      <c r="M36" s="229"/>
      <c r="N36" s="232"/>
      <c r="O36" s="229"/>
      <c r="P36" s="232"/>
      <c r="Q36" s="230"/>
      <c r="R36" s="291">
        <f>I36+K36+M36+O36+Q36</f>
        <v>0</v>
      </c>
      <c r="S36" s="184" t="s">
        <v>74</v>
      </c>
      <c r="T36" s="169">
        <f t="shared" ref="T36:T75" si="0">R36-F36</f>
        <v>0</v>
      </c>
    </row>
    <row r="37" spans="1:20" s="99" customFormat="1" x14ac:dyDescent="0.35">
      <c r="A37" s="229"/>
      <c r="B37" s="229"/>
      <c r="C37" s="229"/>
      <c r="D37" s="229"/>
      <c r="E37" s="230"/>
      <c r="F37" s="229"/>
      <c r="G37" s="62" t="s">
        <v>74</v>
      </c>
      <c r="H37" s="231"/>
      <c r="I37" s="230"/>
      <c r="J37" s="232"/>
      <c r="K37" s="229"/>
      <c r="L37" s="232"/>
      <c r="M37" s="229"/>
      <c r="N37" s="232"/>
      <c r="O37" s="229"/>
      <c r="P37" s="232"/>
      <c r="Q37" s="230"/>
      <c r="R37" s="291">
        <f t="shared" ref="R37:R75" si="1">I37+K37+M37+O37+Q37</f>
        <v>0</v>
      </c>
      <c r="S37" s="15" t="s">
        <v>74</v>
      </c>
      <c r="T37" s="169">
        <f t="shared" si="0"/>
        <v>0</v>
      </c>
    </row>
    <row r="38" spans="1:20" s="99" customFormat="1" x14ac:dyDescent="0.35">
      <c r="A38" s="229"/>
      <c r="B38" s="229"/>
      <c r="C38" s="229"/>
      <c r="D38" s="229"/>
      <c r="E38" s="230"/>
      <c r="F38" s="229"/>
      <c r="G38" s="62" t="s">
        <v>74</v>
      </c>
      <c r="H38" s="231"/>
      <c r="I38" s="230"/>
      <c r="J38" s="232"/>
      <c r="K38" s="229"/>
      <c r="L38" s="232"/>
      <c r="M38" s="229"/>
      <c r="N38" s="232"/>
      <c r="O38" s="229"/>
      <c r="P38" s="232"/>
      <c r="Q38" s="230"/>
      <c r="R38" s="291">
        <f t="shared" si="1"/>
        <v>0</v>
      </c>
      <c r="S38" s="15" t="s">
        <v>74</v>
      </c>
      <c r="T38" s="169">
        <f t="shared" si="0"/>
        <v>0</v>
      </c>
    </row>
    <row r="39" spans="1:20" s="99" customFormat="1" x14ac:dyDescent="0.35">
      <c r="A39" s="229"/>
      <c r="B39" s="229"/>
      <c r="C39" s="229"/>
      <c r="D39" s="229"/>
      <c r="E39" s="230"/>
      <c r="F39" s="229"/>
      <c r="G39" s="62" t="s">
        <v>74</v>
      </c>
      <c r="H39" s="231"/>
      <c r="I39" s="230"/>
      <c r="J39" s="232"/>
      <c r="K39" s="229"/>
      <c r="L39" s="232"/>
      <c r="M39" s="229"/>
      <c r="N39" s="232"/>
      <c r="O39" s="229"/>
      <c r="P39" s="232"/>
      <c r="Q39" s="230"/>
      <c r="R39" s="291">
        <f t="shared" si="1"/>
        <v>0</v>
      </c>
      <c r="S39" s="15" t="s">
        <v>74</v>
      </c>
      <c r="T39" s="169">
        <f t="shared" si="0"/>
        <v>0</v>
      </c>
    </row>
    <row r="40" spans="1:20" s="99" customFormat="1" x14ac:dyDescent="0.35">
      <c r="A40" s="229"/>
      <c r="B40" s="229"/>
      <c r="C40" s="229"/>
      <c r="D40" s="229"/>
      <c r="E40" s="230"/>
      <c r="F40" s="229"/>
      <c r="G40" s="62" t="s">
        <v>74</v>
      </c>
      <c r="H40" s="231"/>
      <c r="I40" s="230"/>
      <c r="J40" s="232"/>
      <c r="K40" s="229"/>
      <c r="L40" s="232"/>
      <c r="M40" s="229"/>
      <c r="N40" s="232"/>
      <c r="O40" s="229"/>
      <c r="P40" s="232"/>
      <c r="Q40" s="230"/>
      <c r="R40" s="291">
        <f t="shared" si="1"/>
        <v>0</v>
      </c>
      <c r="S40" s="15" t="s">
        <v>74</v>
      </c>
      <c r="T40" s="169">
        <f t="shared" si="0"/>
        <v>0</v>
      </c>
    </row>
    <row r="41" spans="1:20" s="99" customFormat="1" x14ac:dyDescent="0.35">
      <c r="A41" s="229"/>
      <c r="B41" s="229"/>
      <c r="C41" s="229"/>
      <c r="D41" s="229"/>
      <c r="E41" s="230"/>
      <c r="F41" s="229"/>
      <c r="G41" s="62" t="s">
        <v>74</v>
      </c>
      <c r="H41" s="231"/>
      <c r="I41" s="230"/>
      <c r="J41" s="232"/>
      <c r="K41" s="229"/>
      <c r="L41" s="232"/>
      <c r="M41" s="229"/>
      <c r="N41" s="232"/>
      <c r="O41" s="229"/>
      <c r="P41" s="232"/>
      <c r="Q41" s="230"/>
      <c r="R41" s="291">
        <f t="shared" si="1"/>
        <v>0</v>
      </c>
      <c r="S41" s="15" t="s">
        <v>74</v>
      </c>
      <c r="T41" s="169">
        <f t="shared" si="0"/>
        <v>0</v>
      </c>
    </row>
    <row r="42" spans="1:20" s="99" customFormat="1" x14ac:dyDescent="0.35">
      <c r="A42" s="229"/>
      <c r="B42" s="229"/>
      <c r="C42" s="229"/>
      <c r="D42" s="229"/>
      <c r="E42" s="230"/>
      <c r="F42" s="229"/>
      <c r="G42" s="62" t="s">
        <v>74</v>
      </c>
      <c r="H42" s="231"/>
      <c r="I42" s="230"/>
      <c r="J42" s="232"/>
      <c r="K42" s="229"/>
      <c r="L42" s="232"/>
      <c r="M42" s="229"/>
      <c r="N42" s="232"/>
      <c r="O42" s="229"/>
      <c r="P42" s="232"/>
      <c r="Q42" s="230"/>
      <c r="R42" s="291">
        <f t="shared" si="1"/>
        <v>0</v>
      </c>
      <c r="S42" s="15" t="s">
        <v>74</v>
      </c>
      <c r="T42" s="169">
        <f t="shared" si="0"/>
        <v>0</v>
      </c>
    </row>
    <row r="43" spans="1:20" s="99" customFormat="1" x14ac:dyDescent="0.35">
      <c r="A43" s="229"/>
      <c r="B43" s="229"/>
      <c r="C43" s="229"/>
      <c r="D43" s="229"/>
      <c r="E43" s="230"/>
      <c r="F43" s="229"/>
      <c r="G43" s="62" t="s">
        <v>74</v>
      </c>
      <c r="H43" s="231"/>
      <c r="I43" s="230"/>
      <c r="J43" s="232"/>
      <c r="K43" s="229"/>
      <c r="L43" s="232"/>
      <c r="M43" s="229"/>
      <c r="N43" s="232"/>
      <c r="O43" s="229"/>
      <c r="P43" s="232"/>
      <c r="Q43" s="230"/>
      <c r="R43" s="291">
        <f t="shared" si="1"/>
        <v>0</v>
      </c>
      <c r="S43" s="15" t="s">
        <v>74</v>
      </c>
      <c r="T43" s="169">
        <f t="shared" si="0"/>
        <v>0</v>
      </c>
    </row>
    <row r="44" spans="1:20" s="99" customFormat="1" x14ac:dyDescent="0.35">
      <c r="A44" s="229"/>
      <c r="B44" s="229"/>
      <c r="C44" s="229"/>
      <c r="D44" s="229"/>
      <c r="E44" s="230"/>
      <c r="F44" s="229"/>
      <c r="G44" s="62" t="s">
        <v>74</v>
      </c>
      <c r="H44" s="231"/>
      <c r="I44" s="230"/>
      <c r="J44" s="232"/>
      <c r="K44" s="229"/>
      <c r="L44" s="232"/>
      <c r="M44" s="229"/>
      <c r="N44" s="232"/>
      <c r="O44" s="229"/>
      <c r="P44" s="232"/>
      <c r="Q44" s="230"/>
      <c r="R44" s="291">
        <f t="shared" si="1"/>
        <v>0</v>
      </c>
      <c r="S44" s="15" t="s">
        <v>74</v>
      </c>
      <c r="T44" s="169">
        <f t="shared" si="0"/>
        <v>0</v>
      </c>
    </row>
    <row r="45" spans="1:20" s="99" customFormat="1" x14ac:dyDescent="0.35">
      <c r="A45" s="229"/>
      <c r="B45" s="229"/>
      <c r="C45" s="229"/>
      <c r="D45" s="229"/>
      <c r="E45" s="230"/>
      <c r="F45" s="229"/>
      <c r="G45" s="62" t="s">
        <v>74</v>
      </c>
      <c r="H45" s="231"/>
      <c r="I45" s="230"/>
      <c r="J45" s="232"/>
      <c r="K45" s="229"/>
      <c r="L45" s="232"/>
      <c r="M45" s="229"/>
      <c r="N45" s="232"/>
      <c r="O45" s="229"/>
      <c r="P45" s="232"/>
      <c r="Q45" s="230"/>
      <c r="R45" s="291">
        <f t="shared" si="1"/>
        <v>0</v>
      </c>
      <c r="S45" s="15" t="s">
        <v>74</v>
      </c>
      <c r="T45" s="169">
        <f t="shared" si="0"/>
        <v>0</v>
      </c>
    </row>
    <row r="46" spans="1:20" s="99" customFormat="1" x14ac:dyDescent="0.35">
      <c r="A46" s="229"/>
      <c r="B46" s="229"/>
      <c r="C46" s="229"/>
      <c r="D46" s="229"/>
      <c r="E46" s="230"/>
      <c r="F46" s="229"/>
      <c r="G46" s="62" t="s">
        <v>74</v>
      </c>
      <c r="H46" s="231"/>
      <c r="I46" s="230"/>
      <c r="J46" s="232"/>
      <c r="K46" s="229"/>
      <c r="L46" s="232"/>
      <c r="M46" s="229"/>
      <c r="N46" s="232"/>
      <c r="O46" s="229"/>
      <c r="P46" s="232"/>
      <c r="Q46" s="230"/>
      <c r="R46" s="291">
        <f t="shared" si="1"/>
        <v>0</v>
      </c>
      <c r="S46" s="15" t="s">
        <v>74</v>
      </c>
      <c r="T46" s="169">
        <f t="shared" si="0"/>
        <v>0</v>
      </c>
    </row>
    <row r="47" spans="1:20" s="99" customFormat="1" x14ac:dyDescent="0.35">
      <c r="A47" s="229"/>
      <c r="B47" s="229"/>
      <c r="C47" s="229"/>
      <c r="D47" s="229"/>
      <c r="E47" s="230"/>
      <c r="F47" s="229"/>
      <c r="G47" s="62" t="s">
        <v>74</v>
      </c>
      <c r="H47" s="231"/>
      <c r="I47" s="230"/>
      <c r="J47" s="232"/>
      <c r="K47" s="229"/>
      <c r="L47" s="232"/>
      <c r="M47" s="229"/>
      <c r="N47" s="232"/>
      <c r="O47" s="229"/>
      <c r="P47" s="232"/>
      <c r="Q47" s="230"/>
      <c r="R47" s="291">
        <f t="shared" si="1"/>
        <v>0</v>
      </c>
      <c r="S47" s="15" t="s">
        <v>74</v>
      </c>
      <c r="T47" s="169">
        <f t="shared" si="0"/>
        <v>0</v>
      </c>
    </row>
    <row r="48" spans="1:20" s="99" customFormat="1" x14ac:dyDescent="0.35">
      <c r="A48" s="229"/>
      <c r="B48" s="229"/>
      <c r="C48" s="229"/>
      <c r="D48" s="229"/>
      <c r="E48" s="230"/>
      <c r="F48" s="229"/>
      <c r="G48" s="62" t="s">
        <v>74</v>
      </c>
      <c r="H48" s="231"/>
      <c r="I48" s="230"/>
      <c r="J48" s="232"/>
      <c r="K48" s="229"/>
      <c r="L48" s="232"/>
      <c r="M48" s="229"/>
      <c r="N48" s="232"/>
      <c r="O48" s="229"/>
      <c r="P48" s="232"/>
      <c r="Q48" s="230"/>
      <c r="R48" s="291">
        <f t="shared" si="1"/>
        <v>0</v>
      </c>
      <c r="S48" s="15" t="s">
        <v>74</v>
      </c>
      <c r="T48" s="169">
        <f t="shared" si="0"/>
        <v>0</v>
      </c>
    </row>
    <row r="49" spans="1:20" s="99" customFormat="1" x14ac:dyDescent="0.35">
      <c r="A49" s="229"/>
      <c r="B49" s="229"/>
      <c r="C49" s="229"/>
      <c r="D49" s="229"/>
      <c r="E49" s="230"/>
      <c r="F49" s="229"/>
      <c r="G49" s="62" t="s">
        <v>74</v>
      </c>
      <c r="H49" s="231"/>
      <c r="I49" s="230"/>
      <c r="J49" s="232"/>
      <c r="K49" s="229"/>
      <c r="L49" s="232"/>
      <c r="M49" s="229"/>
      <c r="N49" s="232"/>
      <c r="O49" s="229"/>
      <c r="P49" s="232"/>
      <c r="Q49" s="230"/>
      <c r="R49" s="291">
        <f t="shared" si="1"/>
        <v>0</v>
      </c>
      <c r="S49" s="15" t="s">
        <v>74</v>
      </c>
      <c r="T49" s="169">
        <f t="shared" si="0"/>
        <v>0</v>
      </c>
    </row>
    <row r="50" spans="1:20" s="99" customFormat="1" x14ac:dyDescent="0.35">
      <c r="A50" s="229"/>
      <c r="B50" s="229"/>
      <c r="C50" s="229"/>
      <c r="D50" s="229"/>
      <c r="E50" s="230"/>
      <c r="F50" s="229"/>
      <c r="G50" s="62" t="s">
        <v>74</v>
      </c>
      <c r="H50" s="231"/>
      <c r="I50" s="230"/>
      <c r="J50" s="232"/>
      <c r="K50" s="229"/>
      <c r="L50" s="232"/>
      <c r="M50" s="229"/>
      <c r="N50" s="232"/>
      <c r="O50" s="229"/>
      <c r="P50" s="232"/>
      <c r="Q50" s="230"/>
      <c r="R50" s="291">
        <f t="shared" si="1"/>
        <v>0</v>
      </c>
      <c r="S50" s="15" t="s">
        <v>74</v>
      </c>
      <c r="T50" s="169">
        <f t="shared" si="0"/>
        <v>0</v>
      </c>
    </row>
    <row r="51" spans="1:20" s="99" customFormat="1" x14ac:dyDescent="0.35">
      <c r="A51" s="229"/>
      <c r="B51" s="229"/>
      <c r="C51" s="229"/>
      <c r="D51" s="229"/>
      <c r="E51" s="230"/>
      <c r="F51" s="229"/>
      <c r="G51" s="62" t="s">
        <v>74</v>
      </c>
      <c r="H51" s="231"/>
      <c r="I51" s="230"/>
      <c r="J51" s="232"/>
      <c r="K51" s="229"/>
      <c r="L51" s="232"/>
      <c r="M51" s="229"/>
      <c r="N51" s="232"/>
      <c r="O51" s="229"/>
      <c r="P51" s="232"/>
      <c r="Q51" s="230"/>
      <c r="R51" s="291">
        <f t="shared" si="1"/>
        <v>0</v>
      </c>
      <c r="S51" s="15" t="s">
        <v>74</v>
      </c>
      <c r="T51" s="169">
        <f t="shared" si="0"/>
        <v>0</v>
      </c>
    </row>
    <row r="52" spans="1:20" s="99" customFormat="1" x14ac:dyDescent="0.35">
      <c r="A52" s="229"/>
      <c r="B52" s="229"/>
      <c r="C52" s="229"/>
      <c r="D52" s="229"/>
      <c r="E52" s="230"/>
      <c r="F52" s="229"/>
      <c r="G52" s="62" t="s">
        <v>74</v>
      </c>
      <c r="H52" s="231"/>
      <c r="I52" s="230"/>
      <c r="J52" s="232"/>
      <c r="K52" s="229"/>
      <c r="L52" s="232"/>
      <c r="M52" s="229"/>
      <c r="N52" s="232"/>
      <c r="O52" s="229"/>
      <c r="P52" s="232"/>
      <c r="Q52" s="230"/>
      <c r="R52" s="291">
        <f t="shared" si="1"/>
        <v>0</v>
      </c>
      <c r="S52" s="15" t="s">
        <v>74</v>
      </c>
      <c r="T52" s="169">
        <f t="shared" si="0"/>
        <v>0</v>
      </c>
    </row>
    <row r="53" spans="1:20" s="99" customFormat="1" x14ac:dyDescent="0.35">
      <c r="A53" s="229"/>
      <c r="B53" s="229"/>
      <c r="C53" s="229"/>
      <c r="D53" s="229"/>
      <c r="E53" s="230"/>
      <c r="F53" s="229"/>
      <c r="G53" s="62" t="s">
        <v>74</v>
      </c>
      <c r="H53" s="231"/>
      <c r="I53" s="230"/>
      <c r="J53" s="232"/>
      <c r="K53" s="229"/>
      <c r="L53" s="232"/>
      <c r="M53" s="229"/>
      <c r="N53" s="232"/>
      <c r="O53" s="229"/>
      <c r="P53" s="232"/>
      <c r="Q53" s="230"/>
      <c r="R53" s="291">
        <f t="shared" si="1"/>
        <v>0</v>
      </c>
      <c r="S53" s="15" t="s">
        <v>74</v>
      </c>
      <c r="T53" s="169">
        <f t="shared" si="0"/>
        <v>0</v>
      </c>
    </row>
    <row r="54" spans="1:20" s="99" customFormat="1" x14ac:dyDescent="0.35">
      <c r="A54" s="229"/>
      <c r="B54" s="229"/>
      <c r="C54" s="229"/>
      <c r="D54" s="229"/>
      <c r="E54" s="230"/>
      <c r="F54" s="229"/>
      <c r="G54" s="62" t="s">
        <v>74</v>
      </c>
      <c r="H54" s="231"/>
      <c r="I54" s="230"/>
      <c r="J54" s="232"/>
      <c r="K54" s="229"/>
      <c r="L54" s="232"/>
      <c r="M54" s="229"/>
      <c r="N54" s="232"/>
      <c r="O54" s="229"/>
      <c r="P54" s="232"/>
      <c r="Q54" s="230"/>
      <c r="R54" s="291">
        <f t="shared" si="1"/>
        <v>0</v>
      </c>
      <c r="S54" s="15" t="s">
        <v>74</v>
      </c>
      <c r="T54" s="169">
        <f t="shared" si="0"/>
        <v>0</v>
      </c>
    </row>
    <row r="55" spans="1:20" s="99" customFormat="1" x14ac:dyDescent="0.35">
      <c r="A55" s="229"/>
      <c r="B55" s="229"/>
      <c r="C55" s="229"/>
      <c r="D55" s="229"/>
      <c r="E55" s="230"/>
      <c r="F55" s="229"/>
      <c r="G55" s="62" t="s">
        <v>74</v>
      </c>
      <c r="H55" s="231"/>
      <c r="I55" s="230"/>
      <c r="J55" s="232"/>
      <c r="K55" s="229"/>
      <c r="L55" s="232"/>
      <c r="M55" s="229"/>
      <c r="N55" s="232"/>
      <c r="O55" s="229"/>
      <c r="P55" s="232"/>
      <c r="Q55" s="230"/>
      <c r="R55" s="291">
        <f t="shared" si="1"/>
        <v>0</v>
      </c>
      <c r="S55" s="15" t="s">
        <v>74</v>
      </c>
      <c r="T55" s="169">
        <f t="shared" si="0"/>
        <v>0</v>
      </c>
    </row>
    <row r="56" spans="1:20" s="99" customFormat="1" x14ac:dyDescent="0.35">
      <c r="A56" s="229"/>
      <c r="B56" s="229"/>
      <c r="C56" s="229"/>
      <c r="D56" s="229"/>
      <c r="E56" s="230"/>
      <c r="F56" s="229"/>
      <c r="G56" s="62" t="s">
        <v>74</v>
      </c>
      <c r="H56" s="231"/>
      <c r="I56" s="230"/>
      <c r="J56" s="232"/>
      <c r="K56" s="229"/>
      <c r="L56" s="232"/>
      <c r="M56" s="229"/>
      <c r="N56" s="232"/>
      <c r="O56" s="229"/>
      <c r="P56" s="232"/>
      <c r="Q56" s="230"/>
      <c r="R56" s="291">
        <f t="shared" si="1"/>
        <v>0</v>
      </c>
      <c r="S56" s="15" t="s">
        <v>74</v>
      </c>
      <c r="T56" s="169">
        <f t="shared" si="0"/>
        <v>0</v>
      </c>
    </row>
    <row r="57" spans="1:20" s="99" customFormat="1" x14ac:dyDescent="0.35">
      <c r="A57" s="229"/>
      <c r="B57" s="229"/>
      <c r="C57" s="229"/>
      <c r="D57" s="229"/>
      <c r="E57" s="230"/>
      <c r="F57" s="229"/>
      <c r="G57" s="62" t="s">
        <v>74</v>
      </c>
      <c r="H57" s="231"/>
      <c r="I57" s="230"/>
      <c r="J57" s="232"/>
      <c r="K57" s="229"/>
      <c r="L57" s="232"/>
      <c r="M57" s="229"/>
      <c r="N57" s="232"/>
      <c r="O57" s="229"/>
      <c r="P57" s="232"/>
      <c r="Q57" s="230"/>
      <c r="R57" s="291">
        <f t="shared" si="1"/>
        <v>0</v>
      </c>
      <c r="S57" s="15" t="s">
        <v>74</v>
      </c>
      <c r="T57" s="169">
        <f t="shared" si="0"/>
        <v>0</v>
      </c>
    </row>
    <row r="58" spans="1:20" x14ac:dyDescent="0.35">
      <c r="A58" s="229"/>
      <c r="B58" s="229"/>
      <c r="C58" s="229"/>
      <c r="D58" s="229"/>
      <c r="E58" s="230"/>
      <c r="F58" s="229"/>
      <c r="G58" s="62" t="s">
        <v>74</v>
      </c>
      <c r="H58" s="231"/>
      <c r="I58" s="230"/>
      <c r="J58" s="232"/>
      <c r="K58" s="229"/>
      <c r="L58" s="232"/>
      <c r="M58" s="229"/>
      <c r="N58" s="232"/>
      <c r="O58" s="229"/>
      <c r="P58" s="232"/>
      <c r="Q58" s="230"/>
      <c r="R58" s="291">
        <f t="shared" si="1"/>
        <v>0</v>
      </c>
      <c r="S58" s="15" t="s">
        <v>74</v>
      </c>
      <c r="T58" s="169">
        <f t="shared" si="0"/>
        <v>0</v>
      </c>
    </row>
    <row r="59" spans="1:20" x14ac:dyDescent="0.35">
      <c r="A59" s="229"/>
      <c r="B59" s="229"/>
      <c r="C59" s="229"/>
      <c r="D59" s="229"/>
      <c r="E59" s="230"/>
      <c r="F59" s="229"/>
      <c r="G59" s="62" t="s">
        <v>74</v>
      </c>
      <c r="H59" s="231"/>
      <c r="I59" s="230"/>
      <c r="J59" s="232"/>
      <c r="K59" s="229"/>
      <c r="L59" s="232"/>
      <c r="M59" s="229"/>
      <c r="N59" s="232"/>
      <c r="O59" s="229"/>
      <c r="P59" s="232"/>
      <c r="Q59" s="230"/>
      <c r="R59" s="291">
        <f t="shared" si="1"/>
        <v>0</v>
      </c>
      <c r="S59" s="15" t="s">
        <v>74</v>
      </c>
      <c r="T59" s="169">
        <f t="shared" si="0"/>
        <v>0</v>
      </c>
    </row>
    <row r="60" spans="1:20" x14ac:dyDescent="0.35">
      <c r="A60" s="229"/>
      <c r="B60" s="229"/>
      <c r="C60" s="229"/>
      <c r="D60" s="229"/>
      <c r="E60" s="230"/>
      <c r="F60" s="229"/>
      <c r="G60" s="62" t="s">
        <v>74</v>
      </c>
      <c r="H60" s="231"/>
      <c r="I60" s="230"/>
      <c r="J60" s="232"/>
      <c r="K60" s="229"/>
      <c r="L60" s="232"/>
      <c r="M60" s="229"/>
      <c r="N60" s="232"/>
      <c r="O60" s="229"/>
      <c r="P60" s="232"/>
      <c r="Q60" s="230"/>
      <c r="R60" s="291">
        <f t="shared" si="1"/>
        <v>0</v>
      </c>
      <c r="S60" s="15" t="s">
        <v>74</v>
      </c>
      <c r="T60" s="169">
        <f t="shared" si="0"/>
        <v>0</v>
      </c>
    </row>
    <row r="61" spans="1:20" x14ac:dyDescent="0.35">
      <c r="A61" s="229"/>
      <c r="B61" s="229"/>
      <c r="C61" s="229"/>
      <c r="D61" s="229"/>
      <c r="E61" s="230"/>
      <c r="F61" s="229"/>
      <c r="G61" s="62" t="s">
        <v>74</v>
      </c>
      <c r="H61" s="231"/>
      <c r="I61" s="230"/>
      <c r="J61" s="232"/>
      <c r="K61" s="229"/>
      <c r="L61" s="232"/>
      <c r="M61" s="229"/>
      <c r="N61" s="232"/>
      <c r="O61" s="229"/>
      <c r="P61" s="232"/>
      <c r="Q61" s="230"/>
      <c r="R61" s="291">
        <f t="shared" si="1"/>
        <v>0</v>
      </c>
      <c r="S61" s="15" t="s">
        <v>74</v>
      </c>
      <c r="T61" s="169">
        <f t="shared" si="0"/>
        <v>0</v>
      </c>
    </row>
    <row r="62" spans="1:20" x14ac:dyDescent="0.35">
      <c r="A62" s="229"/>
      <c r="B62" s="229"/>
      <c r="C62" s="229"/>
      <c r="D62" s="229"/>
      <c r="E62" s="230"/>
      <c r="F62" s="229"/>
      <c r="G62" s="62" t="s">
        <v>74</v>
      </c>
      <c r="H62" s="231"/>
      <c r="I62" s="230"/>
      <c r="J62" s="232"/>
      <c r="K62" s="229"/>
      <c r="L62" s="232"/>
      <c r="M62" s="229"/>
      <c r="N62" s="232"/>
      <c r="O62" s="229"/>
      <c r="P62" s="232"/>
      <c r="Q62" s="230"/>
      <c r="R62" s="291">
        <f t="shared" si="1"/>
        <v>0</v>
      </c>
      <c r="S62" s="15" t="s">
        <v>74</v>
      </c>
      <c r="T62" s="169">
        <f t="shared" si="0"/>
        <v>0</v>
      </c>
    </row>
    <row r="63" spans="1:20" x14ac:dyDescent="0.35">
      <c r="A63" s="229"/>
      <c r="B63" s="229"/>
      <c r="C63" s="229"/>
      <c r="D63" s="229"/>
      <c r="E63" s="230"/>
      <c r="F63" s="229"/>
      <c r="G63" s="62" t="s">
        <v>74</v>
      </c>
      <c r="H63" s="231"/>
      <c r="I63" s="230"/>
      <c r="J63" s="232"/>
      <c r="K63" s="229"/>
      <c r="L63" s="232"/>
      <c r="M63" s="229"/>
      <c r="N63" s="232"/>
      <c r="O63" s="229"/>
      <c r="P63" s="232"/>
      <c r="Q63" s="230"/>
      <c r="R63" s="291">
        <f t="shared" si="1"/>
        <v>0</v>
      </c>
      <c r="S63" s="15" t="s">
        <v>74</v>
      </c>
      <c r="T63" s="169">
        <f t="shared" si="0"/>
        <v>0</v>
      </c>
    </row>
    <row r="64" spans="1:20" x14ac:dyDescent="0.35">
      <c r="A64" s="229"/>
      <c r="B64" s="229"/>
      <c r="C64" s="229"/>
      <c r="D64" s="229"/>
      <c r="E64" s="230"/>
      <c r="F64" s="229"/>
      <c r="G64" s="62" t="s">
        <v>74</v>
      </c>
      <c r="H64" s="231"/>
      <c r="I64" s="230"/>
      <c r="J64" s="232"/>
      <c r="K64" s="229"/>
      <c r="L64" s="232"/>
      <c r="M64" s="229"/>
      <c r="N64" s="232"/>
      <c r="O64" s="229"/>
      <c r="P64" s="232"/>
      <c r="Q64" s="230"/>
      <c r="R64" s="291">
        <f t="shared" si="1"/>
        <v>0</v>
      </c>
      <c r="S64" s="15" t="s">
        <v>74</v>
      </c>
      <c r="T64" s="169">
        <f t="shared" si="0"/>
        <v>0</v>
      </c>
    </row>
    <row r="65" spans="1:20" x14ac:dyDescent="0.35">
      <c r="A65" s="229"/>
      <c r="B65" s="229"/>
      <c r="C65" s="229"/>
      <c r="D65" s="229"/>
      <c r="E65" s="230"/>
      <c r="F65" s="229"/>
      <c r="G65" s="62" t="s">
        <v>74</v>
      </c>
      <c r="H65" s="231"/>
      <c r="I65" s="230"/>
      <c r="J65" s="232"/>
      <c r="K65" s="229"/>
      <c r="L65" s="232"/>
      <c r="M65" s="229"/>
      <c r="N65" s="232"/>
      <c r="O65" s="229"/>
      <c r="P65" s="232"/>
      <c r="Q65" s="230"/>
      <c r="R65" s="291">
        <f t="shared" si="1"/>
        <v>0</v>
      </c>
      <c r="S65" s="15" t="s">
        <v>74</v>
      </c>
      <c r="T65" s="169">
        <f t="shared" si="0"/>
        <v>0</v>
      </c>
    </row>
    <row r="66" spans="1:20" x14ac:dyDescent="0.35">
      <c r="A66" s="229"/>
      <c r="B66" s="229"/>
      <c r="C66" s="229"/>
      <c r="D66" s="229"/>
      <c r="E66" s="230"/>
      <c r="F66" s="229"/>
      <c r="G66" s="62" t="s">
        <v>74</v>
      </c>
      <c r="H66" s="231"/>
      <c r="I66" s="230"/>
      <c r="J66" s="232"/>
      <c r="K66" s="229"/>
      <c r="L66" s="232"/>
      <c r="M66" s="229"/>
      <c r="N66" s="232"/>
      <c r="O66" s="229"/>
      <c r="P66" s="232"/>
      <c r="Q66" s="230"/>
      <c r="R66" s="291">
        <f t="shared" si="1"/>
        <v>0</v>
      </c>
      <c r="S66" s="15" t="s">
        <v>74</v>
      </c>
      <c r="T66" s="169">
        <f t="shared" si="0"/>
        <v>0</v>
      </c>
    </row>
    <row r="67" spans="1:20" x14ac:dyDescent="0.35">
      <c r="A67" s="229"/>
      <c r="B67" s="229"/>
      <c r="C67" s="229"/>
      <c r="D67" s="229"/>
      <c r="E67" s="230"/>
      <c r="F67" s="229"/>
      <c r="G67" s="62" t="s">
        <v>74</v>
      </c>
      <c r="H67" s="231"/>
      <c r="I67" s="230"/>
      <c r="J67" s="232"/>
      <c r="K67" s="229"/>
      <c r="L67" s="232"/>
      <c r="M67" s="229"/>
      <c r="N67" s="232"/>
      <c r="O67" s="229"/>
      <c r="P67" s="232"/>
      <c r="Q67" s="230"/>
      <c r="R67" s="291">
        <f t="shared" si="1"/>
        <v>0</v>
      </c>
      <c r="S67" s="15" t="s">
        <v>74</v>
      </c>
      <c r="T67" s="169">
        <f t="shared" si="0"/>
        <v>0</v>
      </c>
    </row>
    <row r="68" spans="1:20" x14ac:dyDescent="0.35">
      <c r="A68" s="229"/>
      <c r="B68" s="229"/>
      <c r="C68" s="229"/>
      <c r="D68" s="229"/>
      <c r="E68" s="230"/>
      <c r="F68" s="229"/>
      <c r="G68" s="62" t="s">
        <v>74</v>
      </c>
      <c r="H68" s="231"/>
      <c r="I68" s="230"/>
      <c r="J68" s="232"/>
      <c r="K68" s="229"/>
      <c r="L68" s="232"/>
      <c r="M68" s="229"/>
      <c r="N68" s="232"/>
      <c r="O68" s="229"/>
      <c r="P68" s="232"/>
      <c r="Q68" s="230"/>
      <c r="R68" s="291">
        <f t="shared" si="1"/>
        <v>0</v>
      </c>
      <c r="S68" s="15" t="s">
        <v>74</v>
      </c>
      <c r="T68" s="169">
        <f t="shared" si="0"/>
        <v>0</v>
      </c>
    </row>
    <row r="69" spans="1:20" x14ac:dyDescent="0.35">
      <c r="A69" s="229"/>
      <c r="B69" s="229"/>
      <c r="C69" s="229"/>
      <c r="D69" s="229"/>
      <c r="E69" s="230"/>
      <c r="F69" s="229"/>
      <c r="G69" s="62" t="s">
        <v>74</v>
      </c>
      <c r="H69" s="231"/>
      <c r="I69" s="230"/>
      <c r="J69" s="232"/>
      <c r="K69" s="229"/>
      <c r="L69" s="232"/>
      <c r="M69" s="229"/>
      <c r="N69" s="232"/>
      <c r="O69" s="229"/>
      <c r="P69" s="232"/>
      <c r="Q69" s="230"/>
      <c r="R69" s="291">
        <f t="shared" si="1"/>
        <v>0</v>
      </c>
      <c r="S69" s="15" t="s">
        <v>74</v>
      </c>
      <c r="T69" s="169">
        <f t="shared" si="0"/>
        <v>0</v>
      </c>
    </row>
    <row r="70" spans="1:20" x14ac:dyDescent="0.35">
      <c r="A70" s="229"/>
      <c r="B70" s="229"/>
      <c r="C70" s="229"/>
      <c r="D70" s="229"/>
      <c r="E70" s="230"/>
      <c r="F70" s="229"/>
      <c r="G70" s="62" t="s">
        <v>74</v>
      </c>
      <c r="H70" s="231"/>
      <c r="I70" s="230"/>
      <c r="J70" s="232"/>
      <c r="K70" s="229"/>
      <c r="L70" s="232"/>
      <c r="M70" s="229"/>
      <c r="N70" s="232"/>
      <c r="O70" s="229"/>
      <c r="P70" s="232"/>
      <c r="Q70" s="230"/>
      <c r="R70" s="291">
        <f t="shared" si="1"/>
        <v>0</v>
      </c>
      <c r="S70" s="15" t="s">
        <v>74</v>
      </c>
      <c r="T70" s="169">
        <f t="shared" si="0"/>
        <v>0</v>
      </c>
    </row>
    <row r="71" spans="1:20" x14ac:dyDescent="0.35">
      <c r="A71" s="229"/>
      <c r="B71" s="229"/>
      <c r="C71" s="229"/>
      <c r="D71" s="229"/>
      <c r="E71" s="230"/>
      <c r="F71" s="229"/>
      <c r="G71" s="62" t="s">
        <v>74</v>
      </c>
      <c r="H71" s="231"/>
      <c r="I71" s="230"/>
      <c r="J71" s="232"/>
      <c r="K71" s="229"/>
      <c r="L71" s="232"/>
      <c r="M71" s="229"/>
      <c r="N71" s="232"/>
      <c r="O71" s="229"/>
      <c r="P71" s="232"/>
      <c r="Q71" s="230"/>
      <c r="R71" s="291">
        <f t="shared" si="1"/>
        <v>0</v>
      </c>
      <c r="S71" s="15" t="s">
        <v>74</v>
      </c>
      <c r="T71" s="169">
        <f t="shared" si="0"/>
        <v>0</v>
      </c>
    </row>
    <row r="72" spans="1:20" x14ac:dyDescent="0.35">
      <c r="A72" s="229"/>
      <c r="B72" s="229"/>
      <c r="C72" s="229"/>
      <c r="D72" s="229"/>
      <c r="E72" s="230"/>
      <c r="F72" s="229"/>
      <c r="G72" s="62" t="s">
        <v>74</v>
      </c>
      <c r="H72" s="231"/>
      <c r="I72" s="230"/>
      <c r="J72" s="232"/>
      <c r="K72" s="229"/>
      <c r="L72" s="232"/>
      <c r="M72" s="229"/>
      <c r="N72" s="232"/>
      <c r="O72" s="229"/>
      <c r="P72" s="232"/>
      <c r="Q72" s="230"/>
      <c r="R72" s="291">
        <f t="shared" si="1"/>
        <v>0</v>
      </c>
      <c r="S72" s="15" t="s">
        <v>74</v>
      </c>
      <c r="T72" s="169">
        <f t="shared" si="0"/>
        <v>0</v>
      </c>
    </row>
    <row r="73" spans="1:20" x14ac:dyDescent="0.35">
      <c r="A73" s="229"/>
      <c r="B73" s="229"/>
      <c r="C73" s="229"/>
      <c r="D73" s="229"/>
      <c r="E73" s="230"/>
      <c r="F73" s="229"/>
      <c r="G73" s="62" t="s">
        <v>74</v>
      </c>
      <c r="H73" s="231"/>
      <c r="I73" s="230"/>
      <c r="J73" s="232"/>
      <c r="K73" s="229"/>
      <c r="L73" s="232"/>
      <c r="M73" s="229"/>
      <c r="N73" s="232"/>
      <c r="O73" s="229"/>
      <c r="P73" s="232"/>
      <c r="Q73" s="230"/>
      <c r="R73" s="291">
        <f t="shared" si="1"/>
        <v>0</v>
      </c>
      <c r="S73" s="15" t="s">
        <v>74</v>
      </c>
      <c r="T73" s="169">
        <f t="shared" si="0"/>
        <v>0</v>
      </c>
    </row>
    <row r="74" spans="1:20" x14ac:dyDescent="0.35">
      <c r="A74" s="229"/>
      <c r="B74" s="229"/>
      <c r="C74" s="229"/>
      <c r="D74" s="229"/>
      <c r="E74" s="230"/>
      <c r="F74" s="229"/>
      <c r="G74" s="62" t="s">
        <v>74</v>
      </c>
      <c r="H74" s="231"/>
      <c r="I74" s="230"/>
      <c r="J74" s="232"/>
      <c r="K74" s="229"/>
      <c r="L74" s="232"/>
      <c r="M74" s="229"/>
      <c r="N74" s="232"/>
      <c r="O74" s="229"/>
      <c r="P74" s="232"/>
      <c r="Q74" s="230"/>
      <c r="R74" s="291">
        <f t="shared" si="1"/>
        <v>0</v>
      </c>
      <c r="S74" s="15" t="s">
        <v>74</v>
      </c>
      <c r="T74" s="169">
        <f t="shared" si="0"/>
        <v>0</v>
      </c>
    </row>
    <row r="75" spans="1:20" ht="16" thickBot="1" x14ac:dyDescent="0.4">
      <c r="A75" s="310"/>
      <c r="B75" s="310"/>
      <c r="C75" s="310"/>
      <c r="D75" s="310"/>
      <c r="E75" s="311"/>
      <c r="F75" s="310"/>
      <c r="G75" s="186" t="s">
        <v>74</v>
      </c>
      <c r="H75" s="313"/>
      <c r="I75" s="311"/>
      <c r="J75" s="314"/>
      <c r="K75" s="310"/>
      <c r="L75" s="314"/>
      <c r="M75" s="310"/>
      <c r="N75" s="314"/>
      <c r="O75" s="310"/>
      <c r="P75" s="314"/>
      <c r="Q75" s="311"/>
      <c r="R75" s="292">
        <f t="shared" si="1"/>
        <v>0</v>
      </c>
      <c r="S75" s="187" t="s">
        <v>74</v>
      </c>
      <c r="T75" s="177">
        <f t="shared" si="0"/>
        <v>0</v>
      </c>
    </row>
    <row r="76" spans="1:20" x14ac:dyDescent="0.35">
      <c r="F76" s="295">
        <f>SUM(F36:F75)</f>
        <v>0</v>
      </c>
      <c r="G76" s="227" t="s">
        <v>166</v>
      </c>
      <c r="H76" s="5"/>
      <c r="I76" s="293">
        <f>SUM(I36:I75)</f>
        <v>0</v>
      </c>
      <c r="J76" s="5"/>
      <c r="K76" s="293">
        <f>SUM(K36:K75)</f>
        <v>0</v>
      </c>
      <c r="L76" s="5"/>
      <c r="M76" s="293">
        <f>SUM(M36:M75)</f>
        <v>0</v>
      </c>
      <c r="N76" s="5"/>
      <c r="O76" s="293">
        <f>SUM(O36:O75)</f>
        <v>0</v>
      </c>
      <c r="P76" s="5"/>
      <c r="Q76" s="294">
        <f>SUM(Q36:Q75)</f>
        <v>0</v>
      </c>
      <c r="R76" s="295">
        <f>SUM(R36:R75)</f>
        <v>0</v>
      </c>
      <c r="S76" s="312" t="s">
        <v>166</v>
      </c>
    </row>
    <row r="77" spans="1:20" ht="16" thickBot="1" x14ac:dyDescent="0.4">
      <c r="F77" s="189">
        <v>12</v>
      </c>
      <c r="G77" s="190" t="s">
        <v>94</v>
      </c>
      <c r="R77" s="189">
        <v>12</v>
      </c>
      <c r="S77" s="190" t="s">
        <v>94</v>
      </c>
    </row>
    <row r="78" spans="1:20" ht="49.5" customHeight="1" thickTop="1" thickBot="1" x14ac:dyDescent="0.4">
      <c r="F78" s="191">
        <f>F76*F77</f>
        <v>0</v>
      </c>
      <c r="G78" s="192" t="s">
        <v>112</v>
      </c>
      <c r="L78" s="284"/>
      <c r="M78" s="193"/>
      <c r="N78" s="193"/>
      <c r="O78" s="193"/>
      <c r="P78" s="194"/>
      <c r="Q78" s="195" t="s">
        <v>288</v>
      </c>
      <c r="R78" s="191">
        <f>R76*R77</f>
        <v>0</v>
      </c>
      <c r="S78" s="192" t="s">
        <v>106</v>
      </c>
    </row>
    <row r="79" spans="1:20" x14ac:dyDescent="0.35"/>
    <row r="80" spans="1:20" x14ac:dyDescent="0.35"/>
    <row r="81" spans="1:7" ht="16" thickBot="1" x14ac:dyDescent="0.4">
      <c r="A81" s="7" t="s">
        <v>167</v>
      </c>
    </row>
    <row r="82" spans="1:7" ht="79.5" customHeight="1" x14ac:dyDescent="0.35">
      <c r="A82" s="38" t="s">
        <v>130</v>
      </c>
      <c r="B82" s="38" t="s">
        <v>36</v>
      </c>
      <c r="C82" s="38" t="s">
        <v>102</v>
      </c>
      <c r="D82" s="12" t="s">
        <v>287</v>
      </c>
      <c r="E82" s="43" t="s">
        <v>34</v>
      </c>
      <c r="F82" s="12" t="s">
        <v>132</v>
      </c>
      <c r="G82" s="12" t="s">
        <v>129</v>
      </c>
    </row>
    <row r="83" spans="1:7" x14ac:dyDescent="0.35">
      <c r="A83" s="229"/>
      <c r="B83" s="229"/>
      <c r="C83" s="229"/>
      <c r="D83" s="229"/>
      <c r="E83" s="230"/>
      <c r="F83" s="229"/>
      <c r="G83" s="183" t="s">
        <v>74</v>
      </c>
    </row>
    <row r="84" spans="1:7" x14ac:dyDescent="0.35">
      <c r="A84" s="229"/>
      <c r="B84" s="229"/>
      <c r="C84" s="229"/>
      <c r="D84" s="229"/>
      <c r="E84" s="230"/>
      <c r="F84" s="229"/>
      <c r="G84" s="62" t="s">
        <v>74</v>
      </c>
    </row>
    <row r="85" spans="1:7" x14ac:dyDescent="0.35">
      <c r="A85" s="229"/>
      <c r="B85" s="229"/>
      <c r="C85" s="229"/>
      <c r="D85" s="229"/>
      <c r="E85" s="230"/>
      <c r="F85" s="229"/>
      <c r="G85" s="62" t="s">
        <v>74</v>
      </c>
    </row>
    <row r="86" spans="1:7" x14ac:dyDescent="0.35">
      <c r="A86" s="229"/>
      <c r="B86" s="229"/>
      <c r="C86" s="229"/>
      <c r="D86" s="229"/>
      <c r="E86" s="230"/>
      <c r="F86" s="229"/>
      <c r="G86" s="62" t="s">
        <v>74</v>
      </c>
    </row>
    <row r="87" spans="1:7" x14ac:dyDescent="0.35">
      <c r="A87" s="229"/>
      <c r="B87" s="229"/>
      <c r="C87" s="229"/>
      <c r="D87" s="229"/>
      <c r="E87" s="230"/>
      <c r="F87" s="229"/>
      <c r="G87" s="62" t="s">
        <v>74</v>
      </c>
    </row>
    <row r="88" spans="1:7" x14ac:dyDescent="0.35">
      <c r="A88" s="229"/>
      <c r="B88" s="229"/>
      <c r="C88" s="229"/>
      <c r="D88" s="229"/>
      <c r="E88" s="230"/>
      <c r="F88" s="229"/>
      <c r="G88" s="62" t="s">
        <v>74</v>
      </c>
    </row>
    <row r="89" spans="1:7" x14ac:dyDescent="0.35">
      <c r="A89" s="229"/>
      <c r="B89" s="229"/>
      <c r="C89" s="229"/>
      <c r="D89" s="229"/>
      <c r="E89" s="230"/>
      <c r="F89" s="229"/>
      <c r="G89" s="62" t="s">
        <v>74</v>
      </c>
    </row>
    <row r="90" spans="1:7" x14ac:dyDescent="0.35">
      <c r="A90" s="229"/>
      <c r="B90" s="229"/>
      <c r="C90" s="229"/>
      <c r="D90" s="229"/>
      <c r="E90" s="230"/>
      <c r="F90" s="229"/>
      <c r="G90" s="62" t="s">
        <v>74</v>
      </c>
    </row>
    <row r="91" spans="1:7" x14ac:dyDescent="0.35">
      <c r="A91" s="229"/>
      <c r="B91" s="229"/>
      <c r="C91" s="229"/>
      <c r="D91" s="229"/>
      <c r="E91" s="230"/>
      <c r="F91" s="229"/>
      <c r="G91" s="62" t="s">
        <v>74</v>
      </c>
    </row>
    <row r="92" spans="1:7" x14ac:dyDescent="0.35">
      <c r="A92" s="229"/>
      <c r="B92" s="229"/>
      <c r="C92" s="229"/>
      <c r="D92" s="229"/>
      <c r="E92" s="230"/>
      <c r="F92" s="229"/>
      <c r="G92" s="62" t="s">
        <v>74</v>
      </c>
    </row>
    <row r="93" spans="1:7" x14ac:dyDescent="0.35">
      <c r="A93" s="229"/>
      <c r="B93" s="229"/>
      <c r="C93" s="229"/>
      <c r="D93" s="229"/>
      <c r="E93" s="230"/>
      <c r="F93" s="229"/>
      <c r="G93" s="62" t="s">
        <v>74</v>
      </c>
    </row>
    <row r="94" spans="1:7" x14ac:dyDescent="0.35">
      <c r="A94" s="229"/>
      <c r="B94" s="229"/>
      <c r="C94" s="229"/>
      <c r="D94" s="229"/>
      <c r="E94" s="230"/>
      <c r="F94" s="229"/>
      <c r="G94" s="62" t="s">
        <v>74</v>
      </c>
    </row>
    <row r="95" spans="1:7" x14ac:dyDescent="0.35">
      <c r="A95" s="229"/>
      <c r="B95" s="229"/>
      <c r="C95" s="229"/>
      <c r="D95" s="229"/>
      <c r="E95" s="230"/>
      <c r="F95" s="229"/>
      <c r="G95" s="62" t="s">
        <v>74</v>
      </c>
    </row>
    <row r="96" spans="1:7" x14ac:dyDescent="0.35">
      <c r="A96" s="229"/>
      <c r="B96" s="229"/>
      <c r="C96" s="229"/>
      <c r="D96" s="229"/>
      <c r="E96" s="230"/>
      <c r="F96" s="229"/>
      <c r="G96" s="62" t="s">
        <v>74</v>
      </c>
    </row>
    <row r="97" spans="1:7" x14ac:dyDescent="0.35">
      <c r="A97" s="229"/>
      <c r="B97" s="229"/>
      <c r="C97" s="229"/>
      <c r="D97" s="229"/>
      <c r="E97" s="230"/>
      <c r="F97" s="229"/>
      <c r="G97" s="62" t="s">
        <v>74</v>
      </c>
    </row>
    <row r="98" spans="1:7" x14ac:dyDescent="0.35">
      <c r="A98" s="229"/>
      <c r="B98" s="229"/>
      <c r="C98" s="229"/>
      <c r="D98" s="229"/>
      <c r="E98" s="230"/>
      <c r="F98" s="229"/>
      <c r="G98" s="62" t="s">
        <v>74</v>
      </c>
    </row>
    <row r="99" spans="1:7" x14ac:dyDescent="0.35">
      <c r="A99" s="229"/>
      <c r="B99" s="229"/>
      <c r="C99" s="229"/>
      <c r="D99" s="229"/>
      <c r="E99" s="230"/>
      <c r="F99" s="229"/>
      <c r="G99" s="62" t="s">
        <v>74</v>
      </c>
    </row>
    <row r="100" spans="1:7" x14ac:dyDescent="0.35">
      <c r="A100" s="229"/>
      <c r="B100" s="229"/>
      <c r="C100" s="229"/>
      <c r="D100" s="229"/>
      <c r="E100" s="230"/>
      <c r="F100" s="229"/>
      <c r="G100" s="62" t="s">
        <v>74</v>
      </c>
    </row>
    <row r="101" spans="1:7" x14ac:dyDescent="0.35">
      <c r="A101" s="229"/>
      <c r="B101" s="229"/>
      <c r="C101" s="229"/>
      <c r="D101" s="229"/>
      <c r="E101" s="230"/>
      <c r="F101" s="229"/>
      <c r="G101" s="62" t="s">
        <v>74</v>
      </c>
    </row>
    <row r="102" spans="1:7" x14ac:dyDescent="0.35">
      <c r="A102" s="229"/>
      <c r="B102" s="229"/>
      <c r="C102" s="229"/>
      <c r="D102" s="229"/>
      <c r="E102" s="230"/>
      <c r="F102" s="229"/>
      <c r="G102" s="62" t="s">
        <v>74</v>
      </c>
    </row>
    <row r="103" spans="1:7" x14ac:dyDescent="0.35">
      <c r="A103" s="229"/>
      <c r="B103" s="229"/>
      <c r="C103" s="229"/>
      <c r="D103" s="229"/>
      <c r="E103" s="230"/>
      <c r="F103" s="229"/>
      <c r="G103" s="62" t="s">
        <v>74</v>
      </c>
    </row>
    <row r="104" spans="1:7" x14ac:dyDescent="0.35">
      <c r="A104" s="229"/>
      <c r="B104" s="229"/>
      <c r="C104" s="229"/>
      <c r="D104" s="229"/>
      <c r="E104" s="230"/>
      <c r="F104" s="229"/>
      <c r="G104" s="62" t="s">
        <v>74</v>
      </c>
    </row>
    <row r="105" spans="1:7" x14ac:dyDescent="0.35">
      <c r="A105" s="229"/>
      <c r="B105" s="229"/>
      <c r="C105" s="229"/>
      <c r="D105" s="229"/>
      <c r="E105" s="230"/>
      <c r="F105" s="229"/>
      <c r="G105" s="62" t="s">
        <v>74</v>
      </c>
    </row>
    <row r="106" spans="1:7" x14ac:dyDescent="0.35">
      <c r="A106" s="229"/>
      <c r="B106" s="229"/>
      <c r="C106" s="229"/>
      <c r="D106" s="229"/>
      <c r="E106" s="230"/>
      <c r="F106" s="229"/>
      <c r="G106" s="62" t="s">
        <v>74</v>
      </c>
    </row>
    <row r="107" spans="1:7" x14ac:dyDescent="0.35">
      <c r="A107" s="229"/>
      <c r="B107" s="229"/>
      <c r="C107" s="229"/>
      <c r="D107" s="229"/>
      <c r="E107" s="230"/>
      <c r="F107" s="229"/>
      <c r="G107" s="62" t="s">
        <v>74</v>
      </c>
    </row>
    <row r="108" spans="1:7" x14ac:dyDescent="0.35">
      <c r="A108" s="229"/>
      <c r="B108" s="229"/>
      <c r="C108" s="229"/>
      <c r="D108" s="229"/>
      <c r="E108" s="230"/>
      <c r="F108" s="229"/>
      <c r="G108" s="62" t="s">
        <v>74</v>
      </c>
    </row>
    <row r="109" spans="1:7" x14ac:dyDescent="0.35">
      <c r="A109" s="229"/>
      <c r="B109" s="229"/>
      <c r="C109" s="229"/>
      <c r="D109" s="229"/>
      <c r="E109" s="230"/>
      <c r="F109" s="229"/>
      <c r="G109" s="62" t="s">
        <v>74</v>
      </c>
    </row>
    <row r="110" spans="1:7" x14ac:dyDescent="0.35">
      <c r="A110" s="229"/>
      <c r="B110" s="229"/>
      <c r="C110" s="229"/>
      <c r="D110" s="229"/>
      <c r="E110" s="230"/>
      <c r="F110" s="229"/>
      <c r="G110" s="62" t="s">
        <v>74</v>
      </c>
    </row>
    <row r="111" spans="1:7" x14ac:dyDescent="0.35">
      <c r="A111" s="229"/>
      <c r="B111" s="229"/>
      <c r="C111" s="229"/>
      <c r="D111" s="229"/>
      <c r="E111" s="230"/>
      <c r="F111" s="229"/>
      <c r="G111" s="62" t="s">
        <v>74</v>
      </c>
    </row>
    <row r="112" spans="1:7" x14ac:dyDescent="0.35">
      <c r="A112" s="229"/>
      <c r="B112" s="229"/>
      <c r="C112" s="229"/>
      <c r="D112" s="229"/>
      <c r="E112" s="230"/>
      <c r="F112" s="229"/>
      <c r="G112" s="62" t="s">
        <v>74</v>
      </c>
    </row>
    <row r="113" spans="1:7" x14ac:dyDescent="0.35">
      <c r="A113" s="229"/>
      <c r="B113" s="229"/>
      <c r="C113" s="229"/>
      <c r="D113" s="229"/>
      <c r="E113" s="230"/>
      <c r="F113" s="229"/>
      <c r="G113" s="62" t="s">
        <v>74</v>
      </c>
    </row>
    <row r="114" spans="1:7" x14ac:dyDescent="0.35">
      <c r="A114" s="229"/>
      <c r="B114" s="229"/>
      <c r="C114" s="229"/>
      <c r="D114" s="229"/>
      <c r="E114" s="230"/>
      <c r="F114" s="229"/>
      <c r="G114" s="62" t="s">
        <v>74</v>
      </c>
    </row>
    <row r="115" spans="1:7" x14ac:dyDescent="0.35">
      <c r="A115" s="229"/>
      <c r="B115" s="229"/>
      <c r="C115" s="229"/>
      <c r="D115" s="229"/>
      <c r="E115" s="230"/>
      <c r="F115" s="229"/>
      <c r="G115" s="62" t="s">
        <v>74</v>
      </c>
    </row>
    <row r="116" spans="1:7" x14ac:dyDescent="0.35">
      <c r="A116" s="229"/>
      <c r="B116" s="229"/>
      <c r="C116" s="229"/>
      <c r="D116" s="229"/>
      <c r="E116" s="230"/>
      <c r="F116" s="229"/>
      <c r="G116" s="62" t="s">
        <v>74</v>
      </c>
    </row>
    <row r="117" spans="1:7" x14ac:dyDescent="0.35">
      <c r="A117" s="229"/>
      <c r="B117" s="229"/>
      <c r="C117" s="229"/>
      <c r="D117" s="229"/>
      <c r="E117" s="230"/>
      <c r="F117" s="229"/>
      <c r="G117" s="62" t="s">
        <v>74</v>
      </c>
    </row>
    <row r="118" spans="1:7" x14ac:dyDescent="0.35">
      <c r="A118" s="229"/>
      <c r="B118" s="229"/>
      <c r="C118" s="229"/>
      <c r="D118" s="229"/>
      <c r="E118" s="230"/>
      <c r="F118" s="229"/>
      <c r="G118" s="62" t="s">
        <v>74</v>
      </c>
    </row>
    <row r="119" spans="1:7" x14ac:dyDescent="0.35">
      <c r="A119" s="229"/>
      <c r="B119" s="229"/>
      <c r="C119" s="229"/>
      <c r="D119" s="229"/>
      <c r="E119" s="230"/>
      <c r="F119" s="229"/>
      <c r="G119" s="62" t="s">
        <v>74</v>
      </c>
    </row>
    <row r="120" spans="1:7" x14ac:dyDescent="0.35">
      <c r="A120" s="229"/>
      <c r="B120" s="229"/>
      <c r="C120" s="229"/>
      <c r="D120" s="229"/>
      <c r="E120" s="230"/>
      <c r="F120" s="229"/>
      <c r="G120" s="62" t="s">
        <v>74</v>
      </c>
    </row>
    <row r="121" spans="1:7" x14ac:dyDescent="0.35">
      <c r="A121" s="229"/>
      <c r="B121" s="229"/>
      <c r="C121" s="229"/>
      <c r="D121" s="229"/>
      <c r="E121" s="230"/>
      <c r="F121" s="229"/>
      <c r="G121" s="62" t="s">
        <v>74</v>
      </c>
    </row>
    <row r="122" spans="1:7" ht="16" thickBot="1" x14ac:dyDescent="0.4">
      <c r="A122" s="310"/>
      <c r="B122" s="310"/>
      <c r="C122" s="310"/>
      <c r="D122" s="310"/>
      <c r="E122" s="311"/>
      <c r="F122" s="310"/>
      <c r="G122" s="186" t="s">
        <v>74</v>
      </c>
    </row>
    <row r="123" spans="1:7" ht="16" thickBot="1" x14ac:dyDescent="0.4"/>
    <row r="124" spans="1:7" x14ac:dyDescent="0.35">
      <c r="F124" s="188">
        <f>SUM(F83:F122)</f>
        <v>0</v>
      </c>
      <c r="G124" s="227" t="s">
        <v>166</v>
      </c>
    </row>
    <row r="125" spans="1:7" ht="16" thickBot="1" x14ac:dyDescent="0.4">
      <c r="F125" s="189">
        <v>12</v>
      </c>
      <c r="G125" s="190" t="s">
        <v>94</v>
      </c>
    </row>
    <row r="126" spans="1:7" ht="33.75" customHeight="1" thickTop="1" thickBot="1" x14ac:dyDescent="0.4">
      <c r="F126" s="191">
        <f>F124*F125</f>
        <v>0</v>
      </c>
      <c r="G126" s="192" t="s">
        <v>113</v>
      </c>
    </row>
    <row r="127" spans="1:7" x14ac:dyDescent="0.35"/>
    <row r="128" spans="1:7"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sheetData>
  <sheetProtection algorithmName="SHA-512" hashValue="nGR4XsIarbIhLJ6UOZA7jZUcY7vd+yzxjymyhzT2AL/8R6DIaElwfigl41QJPwAsgOZhL9CdtVcd7LdGdGmtQA==" saltValue="CIRRpChm8Y+Cqstq2FN+Cg==" spinCount="100000" sheet="1" formatColumns="0" formatRows="0" insertRows="0" insertHyperlinks="0" sort="0" autoFilter="0" pivotTables="0"/>
  <dataConsolidate/>
  <conditionalFormatting sqref="A22">
    <cfRule type="dataBar" priority="8">
      <dataBar>
        <cfvo type="num" val="0"/>
        <cfvo type="num" val="1"/>
        <color theme="9"/>
      </dataBar>
      <extLst>
        <ext xmlns:x14="http://schemas.microsoft.com/office/spreadsheetml/2009/9/main" uri="{B025F937-C7B1-47D3-B67F-A62EFF666E3E}">
          <x14:id>{6710F582-9105-49F7-80C6-F0A31077A618}</x14:id>
        </ext>
      </extLst>
    </cfRule>
  </conditionalFormatting>
  <conditionalFormatting sqref="A31">
    <cfRule type="dataBar" priority="4">
      <dataBar>
        <cfvo type="num" val="0"/>
        <cfvo type="num" val="1"/>
        <color theme="9"/>
      </dataBar>
      <extLst>
        <ext xmlns:x14="http://schemas.microsoft.com/office/spreadsheetml/2009/9/main" uri="{B025F937-C7B1-47D3-B67F-A62EFF666E3E}">
          <x14:id>{BB8D8C2E-D41F-4AB3-B071-61E9C15B45DD}</x14:id>
        </ext>
      </extLst>
    </cfRule>
  </conditionalFormatting>
  <conditionalFormatting sqref="B82:C82">
    <cfRule type="dataBar" priority="2">
      <dataBar>
        <cfvo type="num" val="0"/>
        <cfvo type="num" val="1"/>
        <color theme="9"/>
      </dataBar>
      <extLst>
        <ext xmlns:x14="http://schemas.microsoft.com/office/spreadsheetml/2009/9/main" uri="{B025F937-C7B1-47D3-B67F-A62EFF666E3E}">
          <x14:id>{8626DA61-DC71-4B13-91CD-FA203BFBED08}</x14:id>
        </ext>
      </extLst>
    </cfRule>
  </conditionalFormatting>
  <conditionalFormatting sqref="A35">
    <cfRule type="dataBar" priority="1">
      <dataBar>
        <cfvo type="num" val="0"/>
        <cfvo type="num" val="1"/>
        <color theme="9"/>
      </dataBar>
      <extLst>
        <ext xmlns:x14="http://schemas.microsoft.com/office/spreadsheetml/2009/9/main" uri="{B025F937-C7B1-47D3-B67F-A62EFF666E3E}">
          <x14:id>{2F7BB7CB-D4B8-4DE8-9482-7DFB29838441}</x14:id>
        </ext>
      </extLst>
    </cfRule>
  </conditionalFormatting>
  <dataValidations count="19">
    <dataValidation allowBlank="1" showInputMessage="1" showErrorMessage="1" promptTitle="Food Recovery Organization" prompt="Input Existing Food Recovery Organization Recipient Name" sqref="A36:A75" xr:uid="{00000000-0002-0000-0300-000000000000}"/>
    <dataValidation allowBlank="1" showInputMessage="1" showErrorMessage="1" promptTitle="Address/Location" prompt="Address/Location" sqref="B37:B75" xr:uid="{00000000-0002-0000-0300-000001000000}"/>
    <dataValidation allowBlank="1" showInputMessage="1" showErrorMessage="1" promptTitle="Food Types Accepted" prompt="Food Types Accepted" sqref="C37:C75" xr:uid="{00000000-0002-0000-0300-000002000000}"/>
    <dataValidation allowBlank="1" showInputMessage="1" showErrorMessage="1" promptTitle="Address/Location" prompt="Input Address/Location" sqref="B36 B83:B122" xr:uid="{00000000-0002-0000-0300-000003000000}"/>
    <dataValidation allowBlank="1" showInputMessage="1" showErrorMessage="1" promptTitle="Food Types Accepted" prompt="Input Food Types Accepted" sqref="C36 C83:C122" xr:uid="{00000000-0002-0000-0300-000004000000}"/>
    <dataValidation allowBlank="1" showInputMessage="1" showErrorMessage="1" promptTitle="Contact Information" prompt="Input contact information" sqref="D36:D75 D83:D122" xr:uid="{00000000-0002-0000-0300-000005000000}"/>
    <dataValidation allowBlank="1" showInputMessage="1" showErrorMessage="1" promptTitle="Extra Notes on Recipient" prompt="Input extra notes on recipient" sqref="E36:E75 E83:E122" xr:uid="{00000000-0002-0000-0300-000006000000}"/>
    <dataValidation allowBlank="1" showInputMessage="1" showErrorMessage="1" promptTitle="Verifiable Capacity Available" prompt="Input verifiable capacity available" sqref="F36:F75" xr:uid="{00000000-0002-0000-0300-000007000000}"/>
    <dataValidation allowBlank="1" showInputMessage="1" showErrorMessage="1" promptTitle="Vegetative Food Accepted?" prompt="Input 'yes' or 'no' if vegetative food is accepted?" sqref="H36:H75" xr:uid="{00000000-0002-0000-0300-000008000000}"/>
    <dataValidation allowBlank="1" showInputMessage="1" showErrorMessage="1" promptTitle="Meat Accepted?" prompt="Input 'yes' or 'no' if meat food is accepted." sqref="J36:J75" xr:uid="{00000000-0002-0000-0300-000009000000}"/>
    <dataValidation allowBlank="1" showInputMessage="1" showErrorMessage="1" prompt="Input 'yes' or 'no' if eggs, Dairy, and Dairy Alternatives food is accepted." sqref="L36:L75" xr:uid="{00000000-0002-0000-0300-00000A000000}"/>
    <dataValidation allowBlank="1" showInputMessage="1" showErrorMessage="1" promptTitle="Cooked/Baked/Perishable Accepted" prompt="Input 'yes' or 'no' if cooked/baked/perishable items food is accepted." sqref="N36:N75" xr:uid="{00000000-0002-0000-0300-00000B000000}"/>
    <dataValidation allowBlank="1" showInputMessage="1" showErrorMessage="1" promptTitle="Packaged Non-perishable Accepted" prompt="Input 'yes' or 'no' if Packaged Non-perishable food is accepted." sqref="P36:P75" xr:uid="{00000000-0002-0000-0300-00000C000000}"/>
    <dataValidation allowBlank="1" showInputMessage="1" showErrorMessage="1" promptTitle="Vegetative lbs./month" prompt="Input vegetative lbs./month accepted per month" sqref="I36:I75" xr:uid="{00000000-0002-0000-0300-00000D000000}"/>
    <dataValidation allowBlank="1" showInputMessage="1" showErrorMessage="1" promptTitle="Meat lbs/month" prompt="Input meat lbs./month accepted per month" sqref="K36:K75" xr:uid="{00000000-0002-0000-0300-00000E000000}"/>
    <dataValidation allowBlank="1" showInputMessage="1" showErrorMessage="1" promptTitle="Eggs, Dairy, Dairy alternatives " prompt="Input eggs, dairy, dairy alternatives lbs./month accepted per month" sqref="M36:M75" xr:uid="{00000000-0002-0000-0300-00000F000000}"/>
    <dataValidation allowBlank="1" showInputMessage="1" showErrorMessage="1" promptTitle="Cooked/baked/perishable" prompt="Input if cooked/baked/perishable items lbs/month accepted per month" sqref="O36:O75" xr:uid="{00000000-0002-0000-0300-000010000000}"/>
    <dataValidation allowBlank="1" showInputMessage="1" showErrorMessage="1" promptTitle=" Packaged Non-perishable" prompt="Input Packaged Non-perishable lbs/month accpted per month._x000a_" sqref="Q36:Q75" xr:uid="{00000000-0002-0000-0300-000011000000}"/>
    <dataValidation allowBlank="1" showInputMessage="1" showErrorMessage="1" promptTitle="Potential Capacity Available" prompt="Input potential capacity available._x000a_" sqref="F83:F122" xr:uid="{00000000-0002-0000-0300-000012000000}"/>
  </dataValidations>
  <pageMargins left="0.7" right="0.7" top="0.75" bottom="0.75" header="0.3" footer="0.3"/>
  <pageSetup scale="1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6710F582-9105-49F7-80C6-F0A31077A618}">
            <x14:dataBar minLength="0" maxLength="100" border="1" gradient="0">
              <x14:cfvo type="num">
                <xm:f>0</xm:f>
              </x14:cfvo>
              <x14:cfvo type="num">
                <xm:f>1</xm:f>
              </x14:cfvo>
              <x14:borderColor rgb="FF000000"/>
              <x14:negativeFillColor rgb="FFFF0000"/>
              <x14:axisColor rgb="FF000000"/>
            </x14:dataBar>
          </x14:cfRule>
          <xm:sqref>A22</xm:sqref>
        </x14:conditionalFormatting>
        <x14:conditionalFormatting xmlns:xm="http://schemas.microsoft.com/office/excel/2006/main">
          <x14:cfRule type="dataBar" id="{BB8D8C2E-D41F-4AB3-B071-61E9C15B45DD}">
            <x14:dataBar minLength="0" maxLength="100" border="1" gradient="0">
              <x14:cfvo type="num">
                <xm:f>0</xm:f>
              </x14:cfvo>
              <x14:cfvo type="num">
                <xm:f>1</xm:f>
              </x14:cfvo>
              <x14:borderColor rgb="FF000000"/>
              <x14:negativeFillColor rgb="FFFF0000"/>
              <x14:axisColor rgb="FF000000"/>
            </x14:dataBar>
          </x14:cfRule>
          <xm:sqref>A31</xm:sqref>
        </x14:conditionalFormatting>
        <x14:conditionalFormatting xmlns:xm="http://schemas.microsoft.com/office/excel/2006/main">
          <x14:cfRule type="dataBar" id="{8626DA61-DC71-4B13-91CD-FA203BFBED08}">
            <x14:dataBar minLength="0" maxLength="100" border="1" gradient="0">
              <x14:cfvo type="num">
                <xm:f>0</xm:f>
              </x14:cfvo>
              <x14:cfvo type="num">
                <xm:f>1</xm:f>
              </x14:cfvo>
              <x14:borderColor rgb="FF000000"/>
              <x14:negativeFillColor rgb="FFFF0000"/>
              <x14:axisColor rgb="FF000000"/>
            </x14:dataBar>
          </x14:cfRule>
          <xm:sqref>B82:C82</xm:sqref>
        </x14:conditionalFormatting>
        <x14:conditionalFormatting xmlns:xm="http://schemas.microsoft.com/office/excel/2006/main">
          <x14:cfRule type="dataBar" id="{2F7BB7CB-D4B8-4DE8-9482-7DFB29838441}">
            <x14:dataBar minLength="0" maxLength="100" border="1" gradient="0">
              <x14:cfvo type="num">
                <xm:f>0</xm:f>
              </x14:cfvo>
              <x14:cfvo type="num">
                <xm:f>1</xm:f>
              </x14:cfvo>
              <x14:borderColor rgb="FF000000"/>
              <x14:negativeFillColor rgb="FFFF0000"/>
              <x14:axisColor rgb="FF000000"/>
            </x14:dataBar>
          </x14:cfRule>
          <xm:sqref>A35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C36"/>
  <sheetViews>
    <sheetView zoomScale="70" zoomScaleNormal="70" workbookViewId="0">
      <selection activeCell="D7" sqref="D7"/>
    </sheetView>
  </sheetViews>
  <sheetFormatPr defaultColWidth="0" defaultRowHeight="0" customHeight="1" zeroHeight="1" x14ac:dyDescent="0.35"/>
  <cols>
    <col min="1" max="8" width="35.07421875" style="3" customWidth="1"/>
    <col min="9" max="16" width="14.69140625" style="3" hidden="1" customWidth="1"/>
    <col min="17" max="17" width="16.53515625" style="3" hidden="1" customWidth="1"/>
    <col min="18" max="18" width="15.3046875" style="3" hidden="1" customWidth="1"/>
    <col min="19" max="19" width="16.53515625" style="3" hidden="1" customWidth="1"/>
    <col min="20" max="20" width="15.3046875" style="3" hidden="1" customWidth="1"/>
    <col min="21" max="21" width="16.53515625" style="3" hidden="1" customWidth="1"/>
    <col min="22" max="22" width="15.3046875" style="3" hidden="1" customWidth="1"/>
    <col min="23" max="23" width="16.53515625" style="3" hidden="1" customWidth="1"/>
    <col min="24" max="24" width="15.3046875" style="3" hidden="1" customWidth="1"/>
    <col min="25" max="25" width="16.53515625" style="3" hidden="1" customWidth="1"/>
    <col min="26" max="26" width="15.3046875" style="3" hidden="1" customWidth="1"/>
    <col min="27" max="28" width="16.53515625" style="3" hidden="1" customWidth="1"/>
    <col min="29" max="29" width="13.84375" style="3" hidden="1" customWidth="1"/>
    <col min="30" max="16384" width="9.23046875" style="3" hidden="1"/>
  </cols>
  <sheetData>
    <row r="1" spans="1:8" ht="15.5" x14ac:dyDescent="0.35">
      <c r="A1" s="8" t="s">
        <v>0</v>
      </c>
      <c r="B1" s="1"/>
      <c r="C1" s="2"/>
    </row>
    <row r="2" spans="1:8" ht="15.5" x14ac:dyDescent="0.35">
      <c r="A2" s="8" t="s">
        <v>17</v>
      </c>
      <c r="B2" s="1"/>
      <c r="C2" s="2"/>
    </row>
    <row r="3" spans="1:8" ht="15.5" x14ac:dyDescent="0.35">
      <c r="A3" s="283" t="s">
        <v>317</v>
      </c>
      <c r="B3" s="1"/>
      <c r="C3" s="2"/>
    </row>
    <row r="4" spans="1:8" ht="15.5" x14ac:dyDescent="0.35">
      <c r="A4" s="219" t="s">
        <v>274</v>
      </c>
      <c r="B4" s="1"/>
      <c r="C4" s="2"/>
    </row>
    <row r="5" spans="1:8" ht="15.65" customHeight="1" x14ac:dyDescent="0.35">
      <c r="A5" s="219" t="s">
        <v>214</v>
      </c>
    </row>
    <row r="6" spans="1:8" ht="15.5" x14ac:dyDescent="0.35"/>
    <row r="7" spans="1:8" ht="18" x14ac:dyDescent="0.4">
      <c r="A7" s="4" t="s">
        <v>215</v>
      </c>
    </row>
    <row r="8" spans="1:8" ht="15.5" x14ac:dyDescent="0.35">
      <c r="A8" s="220" t="s">
        <v>189</v>
      </c>
    </row>
    <row r="9" spans="1:8" ht="15.75" customHeight="1" x14ac:dyDescent="0.35">
      <c r="A9" s="220" t="s">
        <v>191</v>
      </c>
    </row>
    <row r="10" spans="1:8" ht="15.75" customHeight="1" thickBot="1" x14ac:dyDescent="0.4">
      <c r="A10" s="7" t="s">
        <v>292</v>
      </c>
    </row>
    <row r="11" spans="1:8" ht="31" x14ac:dyDescent="0.35">
      <c r="A11" s="196" t="s">
        <v>176</v>
      </c>
      <c r="B11" s="257" t="s">
        <v>107</v>
      </c>
      <c r="C11" s="253" t="s">
        <v>108</v>
      </c>
      <c r="D11" s="258"/>
      <c r="E11" s="7"/>
      <c r="F11" s="7"/>
      <c r="G11" s="7"/>
      <c r="H11" s="7"/>
    </row>
    <row r="12" spans="1:8" ht="16" thickBot="1" x14ac:dyDescent="0.4">
      <c r="A12" s="254">
        <f>'Edible Food Disposed'!$A$9</f>
        <v>0</v>
      </c>
      <c r="B12" s="259">
        <f>'Edible Food Disposed'!$B$9</f>
        <v>0</v>
      </c>
      <c r="C12" s="255">
        <f>'Edible Food Disposed'!$C$9</f>
        <v>0</v>
      </c>
      <c r="D12" s="7"/>
      <c r="E12" s="7"/>
      <c r="F12" s="7"/>
      <c r="G12" s="7"/>
      <c r="H12" s="7"/>
    </row>
    <row r="13" spans="1:8" ht="15.5" x14ac:dyDescent="0.35">
      <c r="A13" s="5"/>
      <c r="B13" s="7"/>
      <c r="C13" s="7"/>
      <c r="D13" s="7"/>
      <c r="E13" s="7"/>
      <c r="F13" s="7"/>
      <c r="G13" s="7"/>
      <c r="H13" s="7"/>
    </row>
    <row r="14" spans="1:8" s="7" customFormat="1" ht="16" thickBot="1" x14ac:dyDescent="0.4">
      <c r="A14" s="7" t="s">
        <v>177</v>
      </c>
      <c r="E14" s="7" t="s">
        <v>178</v>
      </c>
    </row>
    <row r="15" spans="1:8" ht="64.5" customHeight="1" x14ac:dyDescent="0.35">
      <c r="A15" s="197" t="s">
        <v>179</v>
      </c>
      <c r="B15" s="198" t="s">
        <v>168</v>
      </c>
      <c r="C15" s="199" t="s">
        <v>180</v>
      </c>
      <c r="D15" s="199" t="s">
        <v>220</v>
      </c>
      <c r="E15" s="200" t="s">
        <v>181</v>
      </c>
      <c r="F15" s="198" t="s">
        <v>141</v>
      </c>
      <c r="G15" s="201" t="s">
        <v>182</v>
      </c>
      <c r="H15" s="199" t="s">
        <v>314</v>
      </c>
    </row>
    <row r="16" spans="1:8" ht="18" thickBot="1" x14ac:dyDescent="0.4">
      <c r="A16" s="39">
        <f>'Edible Food Disposed'!G136</f>
        <v>0</v>
      </c>
      <c r="B16" s="40">
        <f>'Edible Food Capacity Details'!F78</f>
        <v>0</v>
      </c>
      <c r="C16" s="41">
        <f>B16-A16</f>
        <v>0</v>
      </c>
      <c r="D16" s="41">
        <f>C16/2000</f>
        <v>0</v>
      </c>
      <c r="E16" s="42" t="e">
        <f>'Edible Food Disposed'!H136</f>
        <v>#DIV/0!</v>
      </c>
      <c r="F16" s="40">
        <f>'Edible Food Capacity Details'!F78</f>
        <v>0</v>
      </c>
      <c r="G16" s="41" t="e">
        <f>B16-E16</f>
        <v>#DIV/0!</v>
      </c>
      <c r="H16" s="41" t="e">
        <f>G16/2000</f>
        <v>#DIV/0!</v>
      </c>
    </row>
    <row r="17" spans="1:8" ht="47" thickBot="1" x14ac:dyDescent="0.4">
      <c r="A17" s="251"/>
      <c r="B17" s="260"/>
      <c r="C17" s="202" t="s">
        <v>175</v>
      </c>
      <c r="D17" s="202" t="s">
        <v>219</v>
      </c>
      <c r="E17" s="252"/>
      <c r="F17" s="260"/>
      <c r="G17" s="202" t="s">
        <v>175</v>
      </c>
      <c r="H17" s="202" t="s">
        <v>217</v>
      </c>
    </row>
    <row r="18" spans="1:8" ht="18" thickBot="1" x14ac:dyDescent="0.4">
      <c r="A18" s="251"/>
      <c r="B18" s="260"/>
      <c r="C18" s="93">
        <f>'Edible Food Capacity Details'!F126</f>
        <v>0</v>
      </c>
      <c r="D18" s="41">
        <f>C18/2000</f>
        <v>0</v>
      </c>
      <c r="E18" s="252"/>
      <c r="F18" s="260"/>
      <c r="G18" s="93">
        <f>'Edible Food Capacity Details'!F126</f>
        <v>0</v>
      </c>
      <c r="H18" s="41">
        <f>G18/2000</f>
        <v>0</v>
      </c>
    </row>
    <row r="19" spans="1:8" ht="31.5" thickBot="1" x14ac:dyDescent="0.4">
      <c r="A19" s="251"/>
      <c r="B19" s="252"/>
      <c r="C19" s="203" t="s">
        <v>114</v>
      </c>
      <c r="D19" s="203" t="s">
        <v>216</v>
      </c>
      <c r="E19" s="252"/>
      <c r="F19" s="260"/>
      <c r="G19" s="203" t="s">
        <v>114</v>
      </c>
      <c r="H19" s="203" t="s">
        <v>216</v>
      </c>
    </row>
    <row r="20" spans="1:8" ht="18.5" thickTop="1" thickBot="1" x14ac:dyDescent="0.4">
      <c r="A20" s="251"/>
      <c r="B20" s="252"/>
      <c r="C20" s="94">
        <f>C16+C18</f>
        <v>0</v>
      </c>
      <c r="D20" s="41">
        <f>C20/2000</f>
        <v>0</v>
      </c>
      <c r="E20" s="252"/>
      <c r="F20" s="260"/>
      <c r="G20" s="94" t="e">
        <f>G16+G18</f>
        <v>#DIV/0!</v>
      </c>
      <c r="H20" s="41" t="e">
        <f>G20/2000</f>
        <v>#DIV/0!</v>
      </c>
    </row>
    <row r="21" spans="1:8" ht="17.5" x14ac:dyDescent="0.35">
      <c r="A21" s="37"/>
      <c r="B21" s="36"/>
      <c r="C21" s="36"/>
      <c r="D21" s="36"/>
      <c r="E21" s="36"/>
      <c r="F21" s="6"/>
    </row>
    <row r="22" spans="1:8" ht="17.5" x14ac:dyDescent="0.35">
      <c r="A22" s="37"/>
      <c r="B22" s="36"/>
      <c r="C22" s="36"/>
      <c r="D22" s="226" t="s">
        <v>294</v>
      </c>
      <c r="E22" s="36"/>
      <c r="F22" s="6"/>
    </row>
    <row r="23" spans="1:8" ht="18" thickBot="1" x14ac:dyDescent="0.4">
      <c r="A23" s="37"/>
      <c r="B23" s="36"/>
      <c r="C23" s="36"/>
      <c r="D23" s="217" t="s">
        <v>295</v>
      </c>
      <c r="E23" s="36"/>
      <c r="F23" s="6"/>
    </row>
    <row r="24" spans="1:8" ht="46.5" x14ac:dyDescent="0.35">
      <c r="D24" s="13" t="s">
        <v>100</v>
      </c>
      <c r="E24" s="49" t="s">
        <v>142</v>
      </c>
      <c r="F24" s="50" t="s">
        <v>143</v>
      </c>
      <c r="G24" s="50" t="s">
        <v>144</v>
      </c>
      <c r="H24" s="50" t="s">
        <v>218</v>
      </c>
    </row>
    <row r="25" spans="1:8" s="10" customFormat="1" ht="47.25" customHeight="1" x14ac:dyDescent="0.35">
      <c r="D25" s="206" t="s">
        <v>22</v>
      </c>
      <c r="E25" s="204">
        <f>'Edible Food Disposed'!F142</f>
        <v>0</v>
      </c>
      <c r="F25" s="205" t="e">
        <f>'Edible Food Disposed'!G142</f>
        <v>#DIV/0!</v>
      </c>
      <c r="G25" s="205">
        <f>'Edible Food Capacity Details'!I76</f>
        <v>0</v>
      </c>
      <c r="H25" s="205">
        <f>G25/2000</f>
        <v>0</v>
      </c>
    </row>
    <row r="26" spans="1:8" s="10" customFormat="1" ht="47.25" customHeight="1" x14ac:dyDescent="0.35">
      <c r="D26" s="206" t="s">
        <v>23</v>
      </c>
      <c r="E26" s="204">
        <f>'Edible Food Disposed'!F143</f>
        <v>0</v>
      </c>
      <c r="F26" s="205" t="e">
        <f>'Edible Food Disposed'!G143</f>
        <v>#DIV/0!</v>
      </c>
      <c r="G26" s="205">
        <f>'Edible Food Capacity Details'!K76</f>
        <v>0</v>
      </c>
      <c r="H26" s="205">
        <f t="shared" ref="H26:H29" si="0">G26/2000</f>
        <v>0</v>
      </c>
    </row>
    <row r="27" spans="1:8" s="10" customFormat="1" ht="47.25" customHeight="1" x14ac:dyDescent="0.35">
      <c r="D27" s="207" t="s">
        <v>24</v>
      </c>
      <c r="E27" s="204">
        <f>'Edible Food Disposed'!F144</f>
        <v>0</v>
      </c>
      <c r="F27" s="205" t="e">
        <f>'Edible Food Disposed'!G144</f>
        <v>#DIV/0!</v>
      </c>
      <c r="G27" s="205">
        <f>'Edible Food Capacity Details'!M76</f>
        <v>0</v>
      </c>
      <c r="H27" s="205">
        <f t="shared" si="0"/>
        <v>0</v>
      </c>
    </row>
    <row r="28" spans="1:8" s="10" customFormat="1" ht="47.25" customHeight="1" x14ac:dyDescent="0.35">
      <c r="D28" s="207" t="s">
        <v>25</v>
      </c>
      <c r="E28" s="204">
        <f>'Edible Food Disposed'!F145</f>
        <v>0</v>
      </c>
      <c r="F28" s="205" t="e">
        <f>'Edible Food Disposed'!G145</f>
        <v>#DIV/0!</v>
      </c>
      <c r="G28" s="205">
        <f>'Edible Food Capacity Details'!O76</f>
        <v>0</v>
      </c>
      <c r="H28" s="205">
        <f t="shared" si="0"/>
        <v>0</v>
      </c>
    </row>
    <row r="29" spans="1:8" s="10" customFormat="1" ht="47.25" customHeight="1" thickBot="1" x14ac:dyDescent="0.4">
      <c r="D29" s="208" t="s">
        <v>26</v>
      </c>
      <c r="E29" s="209">
        <f>'Edible Food Disposed'!F146</f>
        <v>0</v>
      </c>
      <c r="F29" s="210" t="e">
        <f>'Edible Food Disposed'!G146</f>
        <v>#DIV/0!</v>
      </c>
      <c r="G29" s="210">
        <f>'Edible Food Capacity Details'!Q76</f>
        <v>0</v>
      </c>
      <c r="H29" s="237">
        <f t="shared" si="0"/>
        <v>0</v>
      </c>
    </row>
    <row r="30" spans="1:8" s="10" customFormat="1" ht="47.25" customHeight="1" thickTop="1" thickBot="1" x14ac:dyDescent="0.4">
      <c r="D30" s="100" t="s">
        <v>145</v>
      </c>
      <c r="E30" s="211">
        <f>SUM(E25:E29)</f>
        <v>0</v>
      </c>
      <c r="F30" s="212" t="e">
        <f>SUM(F25:F29)</f>
        <v>#DIV/0!</v>
      </c>
      <c r="G30" s="212">
        <f>SUM(G25:G29)</f>
        <v>0</v>
      </c>
      <c r="H30" s="264">
        <f>G30/2000</f>
        <v>0</v>
      </c>
    </row>
    <row r="31" spans="1:8" ht="17.5" hidden="1" x14ac:dyDescent="0.35">
      <c r="A31" s="51"/>
      <c r="B31" s="36"/>
      <c r="C31" s="36"/>
      <c r="D31" s="36"/>
      <c r="E31" s="36"/>
      <c r="F31" s="6"/>
    </row>
    <row r="32" spans="1:8" ht="17.5" hidden="1" x14ac:dyDescent="0.35">
      <c r="A32" s="51"/>
      <c r="B32" s="36"/>
      <c r="C32" s="36"/>
      <c r="D32" s="36"/>
      <c r="E32" s="36"/>
      <c r="F32" s="6"/>
    </row>
    <row r="33" spans="1:6" ht="17.5" hidden="1" x14ac:dyDescent="0.35">
      <c r="A33" s="51"/>
      <c r="B33" s="36"/>
      <c r="C33" s="36"/>
      <c r="D33" s="36"/>
      <c r="E33" s="36"/>
      <c r="F33" s="6"/>
    </row>
    <row r="34" spans="1:6" ht="17.5" hidden="1" x14ac:dyDescent="0.35">
      <c r="A34" s="51"/>
      <c r="B34" s="36"/>
      <c r="C34" s="36"/>
      <c r="D34" s="36"/>
      <c r="E34" s="36"/>
      <c r="F34" s="6"/>
    </row>
    <row r="35" spans="1:6" ht="17.5" hidden="1" x14ac:dyDescent="0.35">
      <c r="A35" s="51"/>
      <c r="B35" s="36"/>
      <c r="C35" s="36"/>
      <c r="D35" s="36"/>
      <c r="E35" s="36"/>
      <c r="F35" s="6"/>
    </row>
    <row r="36" spans="1:6" ht="17.5" hidden="1" x14ac:dyDescent="0.35">
      <c r="A36" s="51"/>
      <c r="B36" s="36"/>
      <c r="C36" s="36"/>
      <c r="D36" s="36"/>
      <c r="E36" s="36"/>
      <c r="F36" s="6"/>
    </row>
  </sheetData>
  <sheetProtection algorithmName="SHA-512" hashValue="gQWTP4M9IbTXxgsvmD5xwyCUDBJ8aBxi1W3u+GfiJXfPL1E6ur/ZFD7qNx9BR8T9Ro8afqoPVwdjxQd3xEjLUw==" saltValue="S3/tampjLNPjNt3Yl2JDlQ==" spinCount="100000" sheet="1" objects="1" scenarios="1"/>
  <protectedRanges>
    <protectedRange sqref="C17:D17 G17:H17" name="Range1"/>
  </protectedRanges>
  <phoneticPr fontId="14" type="noConversion"/>
  <pageMargins left="0.7" right="0.7" top="0.75" bottom="0.75" header="0.3" footer="0.3"/>
  <pageSetup scale="3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FDE218E9F9E64EACE91E161840A6F4" ma:contentTypeVersion="10" ma:contentTypeDescription="Create a new document." ma:contentTypeScope="" ma:versionID="2984c8fd9f5333a90c05ff6d449de512">
  <xsd:schema xmlns:xsd="http://www.w3.org/2001/XMLSchema" xmlns:xs="http://www.w3.org/2001/XMLSchema" xmlns:p="http://schemas.microsoft.com/office/2006/metadata/properties" xmlns:ns2="5726b438-4aae-49d5-9f14-e32fa06da2c3" xmlns:ns3="cd147ab7-f9eb-4685-853a-2eccbf9a7a72" targetNamespace="http://schemas.microsoft.com/office/2006/metadata/properties" ma:root="true" ma:fieldsID="54861e13b3fc6cecd2c06be04bddf2d3" ns2:_="" ns3:_="">
    <xsd:import namespace="5726b438-4aae-49d5-9f14-e32fa06da2c3"/>
    <xsd:import namespace="cd147ab7-f9eb-4685-853a-2eccbf9a7a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6b438-4aae-49d5-9f14-e32fa06da2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147ab7-f9eb-4685-853a-2eccbf9a7a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d147ab7-f9eb-4685-853a-2eccbf9a7a72">
      <UserInfo>
        <DisplayName>Kell, Kelly@CalRecycle</DisplayName>
        <AccountId>122</AccountId>
        <AccountType/>
      </UserInfo>
      <UserInfo>
        <DisplayName>Weeks, James@CalRecycle</DisplayName>
        <AccountId>121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12B03-DD4E-47E8-9930-B505DC07F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6b438-4aae-49d5-9f14-e32fa06da2c3"/>
    <ds:schemaRef ds:uri="cd147ab7-f9eb-4685-853a-2eccbf9a7a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D98D0A-A50B-4D91-8349-D7E4137F1213}">
  <ds:schemaRefs>
    <ds:schemaRef ds:uri="5726b438-4aae-49d5-9f14-e32fa06da2c3"/>
    <ds:schemaRef ds:uri="http://schemas.microsoft.com/office/2006/documentManagement/types"/>
    <ds:schemaRef ds:uri="http://purl.org/dc/elements/1.1/"/>
    <ds:schemaRef ds:uri="http://purl.org/dc/terms/"/>
    <ds:schemaRef ds:uri="http://schemas.microsoft.com/office/2006/metadata/properties"/>
    <ds:schemaRef ds:uri="cd147ab7-f9eb-4685-853a-2eccbf9a7a72"/>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06799B9-EB0E-4845-8D7C-0462F89CCE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25</vt:i4>
      </vt:variant>
    </vt:vector>
  </HeadingPairs>
  <TitlesOfParts>
    <vt:vector size="30" baseType="lpstr">
      <vt:lpstr>Read Me</vt:lpstr>
      <vt:lpstr>Definitions</vt:lpstr>
      <vt:lpstr>Edible Food Disposed</vt:lpstr>
      <vt:lpstr>Edible Food Capacity Details</vt:lpstr>
      <vt:lpstr>Summary</vt:lpstr>
      <vt:lpstr>DEFINITIONS_Definitions</vt:lpstr>
      <vt:lpstr>EDIBLE_FOOD_CAPACITY_Example_How_To_Fill_Out_Table_5a</vt:lpstr>
      <vt:lpstr>EDIBLE_FOOD_CAPACITY_Example_How_To_Fill_Out_Table_5b</vt:lpstr>
      <vt:lpstr>EDIBLE_FOOD_CAPACITY_Existing_Capacity_5a</vt:lpstr>
      <vt:lpstr>EDIBLE_FOOD_CAPACITY_Existing_Capacity_5b</vt:lpstr>
      <vt:lpstr>EDIBLE_FOOD_CAPACITY_Jurisdiction_Info</vt:lpstr>
      <vt:lpstr>EDIBLE_FOOD_CAPACITY_New_or_Expaneded_Capacity_5a</vt:lpstr>
      <vt:lpstr>EDIBLE_FOOD_CAPACITY_Record_Keeping_Requirements</vt:lpstr>
      <vt:lpstr>EDIBLE_FOOD_CAPACITY_Summary_of_results_from_STEPS_4a_b._From_STEP_4b__Calculate_Edible_Food_Disposal_Totals_All_CEFG_Types</vt:lpstr>
      <vt:lpstr>EDIBLE_FOOD_DISPOSED_CEFG_Calculation</vt:lpstr>
      <vt:lpstr>EDIBLE_FOOD_DISPOSED_CEFG_Info</vt:lpstr>
      <vt:lpstr>EDIBLE_FOOD_DISPOSED_Edible_Food_Disposed_Calc_Disposal_Total_By_Type</vt:lpstr>
      <vt:lpstr>EDIBLE_FOOD_DISPOSED_Input_Conversion_Factors</vt:lpstr>
      <vt:lpstr>EDIBLE_FOOD_DISPOSED_Input_Jurisdiction_Info</vt:lpstr>
      <vt:lpstr>EDIBLE_FOOD_DISPOSED_Input_Populations</vt:lpstr>
      <vt:lpstr>EDIBLE_FOOD_DISPOSED_Summary_Edible_Food_By_Type</vt:lpstr>
      <vt:lpstr>README_About_This_Tool</vt:lpstr>
      <vt:lpstr>README_Instructions_for_Tab_Edible_Food_Calculations</vt:lpstr>
      <vt:lpstr>README_Instructions_for_Tab_Edible_Food_Capacity_Details</vt:lpstr>
      <vt:lpstr>README_SB1383_Edible_Food_Recovery_Capacity_Planning</vt:lpstr>
      <vt:lpstr>SUMMARY_Current_Year_Summary</vt:lpstr>
      <vt:lpstr>SUMMARY_Edible_Food_Disposal_Total_All_CEFG_Types</vt:lpstr>
      <vt:lpstr>SUMMARY_Future_Year_Summary</vt:lpstr>
      <vt:lpstr>SUMMARY_Jurisdiction_Report_and_Target_Years</vt:lpstr>
      <vt:lpstr>SUMMARY_Optional_calculations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CalRecycle Edible Food Recovery Capacity Calcualtor April 2021</dc:title>
  <dc:subject/>
  <dc:creator>CalRecycle</dc:creator>
  <cp:keywords>Edible Food Capacity</cp:keywords>
  <dc:description/>
  <cp:lastModifiedBy>Burden, Mallory@CalRecycle</cp:lastModifiedBy>
  <cp:revision/>
  <cp:lastPrinted>2020-12-04T22:30:47Z</cp:lastPrinted>
  <dcterms:created xsi:type="dcterms:W3CDTF">2020-04-24T20:36:25Z</dcterms:created>
  <dcterms:modified xsi:type="dcterms:W3CDTF">2021-12-31T17:32:59Z</dcterms:modified>
  <cp:category>Edible Food Recovery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0x010100D3FDE218E9F9E64EACE91E161840A6F4</vt:lpwstr>
  </property>
</Properties>
</file>